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tabRatio="669"/>
  </bookViews>
  <sheets>
    <sheet name="一般收入" sheetId="17" r:id="rId1"/>
    <sheet name="一般支出" sheetId="18" r:id="rId2"/>
    <sheet name="基金收入" sheetId="4" r:id="rId3"/>
    <sheet name="基金支出" sheetId="5" r:id="rId4"/>
    <sheet name="国有资本" sheetId="44" r:id="rId5"/>
    <sheet name="社保基金" sheetId="41" r:id="rId6"/>
    <sheet name="债务限额" sheetId="38" r:id="rId7"/>
    <sheet name="新增债" sheetId="39" r:id="rId8"/>
    <sheet name="再融资" sheetId="36" r:id="rId9"/>
    <sheet name="预备费" sheetId="43" r:id="rId10"/>
  </sheets>
  <definedNames>
    <definedName name="_xlnm._FilterDatabase" localSheetId="7" hidden="1">新增债!$A$4:$IV$54</definedName>
    <definedName name="_xlnm._FilterDatabase" localSheetId="8" hidden="1">再融资!$A$5:$G$20</definedName>
    <definedName name="_xlnm._FilterDatabase" localSheetId="9" hidden="1">预备费!$A$4:$H$52</definedName>
    <definedName name="_xlnm.Print_Area" localSheetId="2">基金收入!$A$1:$F$21</definedName>
    <definedName name="地区名称">#REF!</definedName>
    <definedName name="_xlnm.Print_Titles" localSheetId="7">新增债!$1:$4</definedName>
    <definedName name="地区名称" localSheetId="5">#REF!</definedName>
    <definedName name="_xlnm.Print_Titles" localSheetId="9">预备费!$1:$4</definedName>
    <definedName name="_xlnm.Print_Titles" localSheetId="0">一般收入!$1:$5</definedName>
    <definedName name="_xlnm.Print_Titles" localSheetId="1">一般支出!$1:$5</definedName>
    <definedName name="_xlnm.Print_Titles" localSheetId="8">再融资!$1:$5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<sst xmlns="http://schemas.openxmlformats.org/spreadsheetml/2006/main" count="783" uniqueCount="467">
  <si>
    <t>附件1</t>
  </si>
  <si>
    <t>新兴县2025年一般公共预算收入调整情况表</t>
  </si>
  <si>
    <t>单位：万元</t>
  </si>
  <si>
    <t>项目</t>
  </si>
  <si>
    <r>
      <rPr>
        <b/>
        <sz val="12"/>
        <color rgb="FF000000"/>
        <rFont val="Times New Roman"/>
        <charset val="134"/>
      </rPr>
      <t>2025</t>
    </r>
    <r>
      <rPr>
        <b/>
        <sz val="12"/>
        <color rgb="FF000000"/>
        <rFont val="宋体"/>
        <charset val="134"/>
      </rPr>
      <t>年安排数</t>
    </r>
  </si>
  <si>
    <t>调整数</t>
  </si>
  <si>
    <t>与年初安排对比</t>
  </si>
  <si>
    <t>说明</t>
  </si>
  <si>
    <t>增、减额</t>
  </si>
  <si>
    <r>
      <rPr>
        <b/>
        <sz val="12"/>
        <rFont val="宋体"/>
        <charset val="134"/>
      </rPr>
      <t>增、减</t>
    </r>
    <r>
      <rPr>
        <b/>
        <sz val="12"/>
        <rFont val="Times New Roman"/>
        <charset val="134"/>
      </rPr>
      <t>%</t>
    </r>
  </si>
  <si>
    <t xml:space="preserve">  税收收入</t>
  </si>
  <si>
    <t>调整数比2024年收入完成数（同口径）117804万元增长3%。</t>
  </si>
  <si>
    <r>
      <rPr>
        <sz val="11"/>
        <rFont val="Times New Roman"/>
        <charset val="134"/>
      </rPr>
      <t xml:space="preserve">     </t>
    </r>
    <r>
      <rPr>
        <sz val="11"/>
        <rFont val="宋体"/>
        <charset val="134"/>
      </rPr>
      <t>增值税</t>
    </r>
  </si>
  <si>
    <r>
      <rPr>
        <sz val="11"/>
        <rFont val="Times New Roman"/>
        <charset val="134"/>
      </rPr>
      <t xml:space="preserve">     </t>
    </r>
    <r>
      <rPr>
        <sz val="11"/>
        <rFont val="宋体"/>
        <charset val="134"/>
      </rPr>
      <t>企业所得税</t>
    </r>
  </si>
  <si>
    <r>
      <rPr>
        <sz val="11"/>
        <rFont val="Times New Roman"/>
        <charset val="134"/>
      </rPr>
      <t xml:space="preserve">     </t>
    </r>
    <r>
      <rPr>
        <sz val="11"/>
        <rFont val="宋体"/>
        <charset val="134"/>
      </rPr>
      <t>个人所得税</t>
    </r>
  </si>
  <si>
    <t xml:space="preserve">       资源税</t>
  </si>
  <si>
    <t xml:space="preserve">       城市建设维护税</t>
  </si>
  <si>
    <t xml:space="preserve">       房产税</t>
  </si>
  <si>
    <t xml:space="preserve">       印花税</t>
  </si>
  <si>
    <t xml:space="preserve">       城镇土地使用税</t>
  </si>
  <si>
    <t xml:space="preserve">      土地增值税</t>
  </si>
  <si>
    <t xml:space="preserve">      车船使用税</t>
  </si>
  <si>
    <r>
      <rPr>
        <sz val="11"/>
        <rFont val="Times New Roman"/>
        <charset val="134"/>
      </rPr>
      <t xml:space="preserve">     </t>
    </r>
    <r>
      <rPr>
        <sz val="11"/>
        <rFont val="方正书宋_GBK"/>
        <charset val="134"/>
      </rPr>
      <t>耕地占用税</t>
    </r>
  </si>
  <si>
    <t xml:space="preserve">      契税</t>
  </si>
  <si>
    <t xml:space="preserve">      环境保护税</t>
  </si>
  <si>
    <t xml:space="preserve">      其他各税</t>
  </si>
  <si>
    <t xml:space="preserve">  非税收入</t>
  </si>
  <si>
    <t>调整数比2024年收入完成数70406万元增长3% 。</t>
  </si>
  <si>
    <t xml:space="preserve">      专项收入</t>
  </si>
  <si>
    <t xml:space="preserve">      行政事业性收费收入</t>
  </si>
  <si>
    <t xml:space="preserve">      罚没收入</t>
  </si>
  <si>
    <t xml:space="preserve">      国有资本经营收入</t>
  </si>
  <si>
    <t xml:space="preserve">      国有资源(资产)有偿使用</t>
  </si>
  <si>
    <t xml:space="preserve">      捐赠收入</t>
  </si>
  <si>
    <t xml:space="preserve">      政府住房基金收入</t>
  </si>
  <si>
    <t xml:space="preserve">      其他收入</t>
  </si>
  <si>
    <t>一般公共预算收入合计</t>
  </si>
  <si>
    <t>调整数比2024年收入完成数（同口径）188210万元增长3%。</t>
  </si>
  <si>
    <t xml:space="preserve">  上级补助收入(含税收返还)</t>
  </si>
  <si>
    <t xml:space="preserve">  上年结转结余</t>
  </si>
  <si>
    <t xml:space="preserve">  调入资金</t>
  </si>
  <si>
    <t>主要是从上级结转结余资金、国有资本经营预算资金等调入，用于统筹安排支出。</t>
  </si>
  <si>
    <t xml:space="preserve">  债务转贷收入</t>
  </si>
  <si>
    <t>主要是新增一般债券8000万元和再融资一般债券资金38670万元</t>
  </si>
  <si>
    <t xml:space="preserve">  动用预算稳定调节基金</t>
  </si>
  <si>
    <t xml:space="preserve">  地区间援助收入</t>
  </si>
  <si>
    <t>一般公共预算收入总计</t>
  </si>
  <si>
    <t xml:space="preserve">    备注：2025年安排数为按新体制调整后的预算安排数。</t>
  </si>
  <si>
    <t>附件2</t>
  </si>
  <si>
    <t>新兴县2025年一般公共预算支出调整情况表</t>
  </si>
  <si>
    <t xml:space="preserve">    一般公共服务支出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</si>
  <si>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</si>
  <si>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</si>
  <si>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</si>
  <si>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</si>
  <si>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</si>
  <si>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</si>
  <si>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</si>
  <si>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</si>
  <si>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</si>
  <si>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</si>
  <si>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</si>
  <si>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</si>
  <si>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</si>
  <si>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</si>
  <si>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</si>
  <si>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</si>
  <si>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</si>
  <si>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</si>
  <si>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r>
      <rPr>
        <sz val="12"/>
        <rFont val="宋体"/>
        <charset val="134"/>
      </rPr>
      <t xml:space="preserve"> </t>
    </r>
    <r>
      <rPr>
        <sz val="12"/>
        <rFont val="宋体"/>
        <charset val="134"/>
      </rPr>
      <t xml:space="preserve">   </t>
    </r>
    <r>
      <rPr>
        <sz val="12"/>
        <rFont val="宋体"/>
        <charset val="134"/>
      </rPr>
      <t>灾害防治及应急管理支出</t>
    </r>
  </si>
  <si>
    <t xml:space="preserve">    预备费</t>
  </si>
  <si>
    <t xml:space="preserve">    其他支出</t>
  </si>
  <si>
    <t xml:space="preserve">    债务付息支出</t>
  </si>
  <si>
    <t xml:space="preserve">    债务发行费用支出</t>
  </si>
  <si>
    <t>一般公共预算支出合计</t>
  </si>
  <si>
    <t>调整数比2024年决算数519962万元增长0.09%</t>
  </si>
  <si>
    <t xml:space="preserve">    上解支出</t>
  </si>
  <si>
    <t xml:space="preserve">    调出资金</t>
  </si>
  <si>
    <t>主要是收回存量资金调出到政府性基金预算统筹使用</t>
  </si>
  <si>
    <t xml:space="preserve">    安排预算稳定调节基金</t>
  </si>
  <si>
    <t xml:space="preserve">    债务还本支出</t>
  </si>
  <si>
    <t>一般公共预算支出总计</t>
  </si>
  <si>
    <t>结余</t>
  </si>
  <si>
    <t>附件3</t>
  </si>
  <si>
    <t>新兴县2025年政府性基金收入调整情况表</t>
  </si>
  <si>
    <r>
      <rPr>
        <sz val="12"/>
        <rFont val="宋体"/>
        <charset val="134"/>
      </rPr>
      <t xml:space="preserve"> </t>
    </r>
    <r>
      <rPr>
        <sz val="12"/>
        <rFont val="宋体"/>
        <charset val="134"/>
      </rPr>
      <t xml:space="preserve">   </t>
    </r>
    <r>
      <rPr>
        <sz val="12"/>
        <rFont val="宋体"/>
        <charset val="134"/>
      </rPr>
      <t>国家电影事业发展专项资金相关收入</t>
    </r>
  </si>
  <si>
    <r>
      <rPr>
        <sz val="12"/>
        <rFont val="宋体"/>
        <charset val="134"/>
      </rPr>
      <t xml:space="preserve"> </t>
    </r>
    <r>
      <rPr>
        <sz val="12"/>
        <rFont val="宋体"/>
        <charset val="134"/>
      </rPr>
      <t xml:space="preserve">   </t>
    </r>
    <r>
      <rPr>
        <sz val="12"/>
        <rFont val="宋体"/>
        <charset val="134"/>
      </rPr>
      <t>大中型水库移民后期扶持基金收入</t>
    </r>
  </si>
  <si>
    <r>
      <rPr>
        <sz val="12"/>
        <rFont val="宋体"/>
        <charset val="134"/>
      </rPr>
      <t xml:space="preserve"> </t>
    </r>
    <r>
      <rPr>
        <sz val="12"/>
        <rFont val="宋体"/>
        <charset val="134"/>
      </rPr>
      <t xml:space="preserve">   </t>
    </r>
    <r>
      <rPr>
        <sz val="12"/>
        <rFont val="宋体"/>
        <charset val="134"/>
      </rPr>
      <t>小型水库移民扶助基金相关收入</t>
    </r>
  </si>
  <si>
    <t xml:space="preserve">    农业土地开发资金收入</t>
  </si>
  <si>
    <t xml:space="preserve">    国有土地使用权出让金收入</t>
  </si>
  <si>
    <r>
      <rPr>
        <sz val="12"/>
        <rFont val="宋体"/>
        <charset val="134"/>
      </rPr>
      <t xml:space="preserve"> </t>
    </r>
    <r>
      <rPr>
        <sz val="12"/>
        <rFont val="宋体"/>
        <charset val="134"/>
      </rPr>
      <t xml:space="preserve">   </t>
    </r>
    <r>
      <rPr>
        <sz val="12"/>
        <rFont val="宋体"/>
        <charset val="134"/>
      </rPr>
      <t>大中型水库库区基金相关收入</t>
    </r>
  </si>
  <si>
    <t xml:space="preserve">    彩票公益金收入</t>
  </si>
  <si>
    <t xml:space="preserve">    城市基础设施配套费收入</t>
  </si>
  <si>
    <t xml:space="preserve">    污水处理费收入</t>
  </si>
  <si>
    <t xml:space="preserve">    其他政府性基金收入</t>
  </si>
  <si>
    <t>政府性基金预算收入</t>
  </si>
  <si>
    <t xml:space="preserve">    基金补助收入</t>
  </si>
  <si>
    <t xml:space="preserve">    调入资金</t>
  </si>
  <si>
    <t>主要是收回存量资金调入到政府性基金预算统筹使用</t>
  </si>
  <si>
    <t xml:space="preserve">    债务转贷收入</t>
  </si>
  <si>
    <t>主要是新增专项债券182900万元和再融资专项债券2145万元</t>
  </si>
  <si>
    <t xml:space="preserve">    上年结转结余</t>
  </si>
  <si>
    <t>政府性基金预算收入总计</t>
  </si>
  <si>
    <t>附件4</t>
  </si>
  <si>
    <t>新兴县2025年政府性基金支出调整情况表</t>
  </si>
  <si>
    <t xml:space="preserve">    资源勘探工业信息等支出</t>
  </si>
  <si>
    <t>政府性基金预算支出合计</t>
  </si>
  <si>
    <t xml:space="preserve">    结转结余</t>
  </si>
  <si>
    <t>政府性基金预算支出总计</t>
  </si>
  <si>
    <t xml:space="preserve">    结余</t>
  </si>
  <si>
    <t>附件5</t>
  </si>
  <si>
    <t>新兴县2025年国有资本经营预算调整情况表</t>
  </si>
  <si>
    <t>预算项目</t>
  </si>
  <si>
    <t>2025年安排数</t>
  </si>
  <si>
    <t>一、国有资本经营收入</t>
  </si>
  <si>
    <t>一、国有资本经营预算支出</t>
  </si>
  <si>
    <t>（一）利润收入</t>
  </si>
  <si>
    <t>（一）解决历史遗留问题及改革成本支出</t>
  </si>
  <si>
    <t>（二）股息红利收入</t>
  </si>
  <si>
    <t>（二）国有企业资本金注入</t>
  </si>
  <si>
    <t>（三）产权转让收入</t>
  </si>
  <si>
    <t>（三）国有企业政策性补贴</t>
  </si>
  <si>
    <t>（四）清算收入</t>
  </si>
  <si>
    <t>（四）其他国有资本经营预算支出</t>
  </si>
  <si>
    <t>（五）其他国有资本经营收入</t>
  </si>
  <si>
    <t>二、调出资金</t>
  </si>
  <si>
    <t>二、转移性收入</t>
  </si>
  <si>
    <t>收入总计</t>
  </si>
  <si>
    <t xml:space="preserve">         支出总计</t>
  </si>
  <si>
    <t>附件6</t>
  </si>
  <si>
    <t>2025年社会保险基金收支预算调整情况表</t>
  </si>
  <si>
    <t>预算科目</t>
  </si>
  <si>
    <t>机关事业单位基本养老保险基金</t>
  </si>
  <si>
    <t>备注</t>
  </si>
  <si>
    <t>调整数与2025年安排数比较增减额</t>
  </si>
  <si>
    <t>增减%</t>
  </si>
  <si>
    <t>一、收入</t>
  </si>
  <si>
    <t>机关事业养老保险职业年金实行省级统筹，县级负责代收，资金全部上解省级，我县县级社会保险基金仅包含机关事业单位基本养老保险基金。</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</si>
  <si>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</si>
  <si>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</si>
  <si>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</si>
  <si>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</si>
  <si>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</si>
  <si>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</si>
  <si>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7.中央调剂资金收入（省级专用）</t>
  </si>
  <si>
    <t xml:space="preserve">       8.中央调剂基金收入（中央专用)</t>
  </si>
  <si>
    <t xml:space="preserve">       9、下级上解收入</t>
  </si>
  <si>
    <t xml:space="preserve">       10、上级补助收入</t>
  </si>
  <si>
    <t>二、支出</t>
  </si>
  <si>
    <t xml:space="preserve">  其中:1.社会保险待遇支出</t>
  </si>
  <si>
    <t xml:space="preserve">       2.转移支出</t>
  </si>
  <si>
    <t xml:space="preserve">       3.其他支出</t>
  </si>
  <si>
    <t xml:space="preserve">       4.中央调剂基金支出（中央专用）</t>
  </si>
  <si>
    <t xml:space="preserve">       5.中央调剂资金支出（省级专用）</t>
  </si>
  <si>
    <t xml:space="preserve">       6、上解上级支出</t>
  </si>
  <si>
    <t>三、本年收支结余</t>
  </si>
  <si>
    <t>四、上年结余</t>
  </si>
  <si>
    <t>五、年末滚存结余</t>
  </si>
  <si>
    <t>附件7</t>
  </si>
  <si>
    <t>新兴县2025年政府债务限额情况表</t>
  </si>
  <si>
    <t>年度</t>
  </si>
  <si>
    <t>区划名称</t>
  </si>
  <si>
    <t>批次类别</t>
  </si>
  <si>
    <t>债务总限额（万元）</t>
  </si>
  <si>
    <t>合计</t>
  </si>
  <si>
    <t>一般债务限额</t>
  </si>
  <si>
    <t>专项债务限额</t>
  </si>
  <si>
    <t>新兴县</t>
  </si>
  <si>
    <t>正式下达</t>
  </si>
  <si>
    <t>附件8</t>
  </si>
  <si>
    <t>新兴县2025年地方政府新增债券资金安排情况表</t>
  </si>
  <si>
    <t>序号</t>
  </si>
  <si>
    <t>单位</t>
  </si>
  <si>
    <t>项目名称</t>
  </si>
  <si>
    <t>科目</t>
  </si>
  <si>
    <t>科目名称</t>
  </si>
  <si>
    <t>债券金额</t>
  </si>
  <si>
    <t>债券类型</t>
  </si>
  <si>
    <t>新兴县住房和城乡建设局</t>
  </si>
  <si>
    <t>新兴县城乡改造升级工程</t>
  </si>
  <si>
    <t>其他城乡社区公共设施支出</t>
  </si>
  <si>
    <t>一般债券</t>
  </si>
  <si>
    <t>新兴县城区荔园路（新城市广场至公园路段）、二环北路辅路（荔园路至育才北路段）建设工程</t>
  </si>
  <si>
    <t>新兴县国有资产事务中心</t>
  </si>
  <si>
    <t>新兴县循环经济环保项目一场外道路及配套设施工程</t>
  </si>
  <si>
    <t>新兴县新州生态环境湿地保护工程</t>
  </si>
  <si>
    <t>新兴县交通运输局</t>
  </si>
  <si>
    <t>新兴县二环路建设工程</t>
  </si>
  <si>
    <t>公路建设</t>
  </si>
  <si>
    <t>新兴县教育局</t>
  </si>
  <si>
    <t>新兴县城北学校（新兴县翔顺敏行小学）项目</t>
  </si>
  <si>
    <t>小学教育</t>
  </si>
  <si>
    <t>新兴县公路事务中心</t>
  </si>
  <si>
    <t>省道S276线新兴县岭脚至里洞圩段改建工程</t>
  </si>
  <si>
    <t>广湛高铁新兴南站综合交通枢纽工程</t>
  </si>
  <si>
    <t>其他地方自行试点项目收益专项债券收入安排的支出</t>
  </si>
  <si>
    <t>其他专项债券</t>
  </si>
  <si>
    <t>新建广州至湛江高速铁路（云浮段）</t>
  </si>
  <si>
    <t>新兴县循环经济环保项目</t>
  </si>
  <si>
    <t>新兴县哈水咀文化旅游基础设施项目</t>
  </si>
  <si>
    <t>新兴县老干部大学建设工程</t>
  </si>
  <si>
    <t>新兴县新城镇欣达雨洞石场矿山地质环境恢复治理项目</t>
  </si>
  <si>
    <t>新兴县职业教育中心改扩建工程</t>
  </si>
  <si>
    <t>新兴县太平镇人民政府</t>
  </si>
  <si>
    <t>提升新兴县“红星闪耀·富美太平”乡村振兴示范带项目</t>
  </si>
  <si>
    <t>新兴县自然资源局</t>
  </si>
  <si>
    <t>云浮市新兴县2021-2022年度城乡建设用地增减挂钩、垦造水田等土地开发整理项目</t>
  </si>
  <si>
    <t>新兴县农业农村局</t>
  </si>
  <si>
    <t>云浮市新兴县2020年农村人居环境整治项目</t>
  </si>
  <si>
    <t>新兴县老城区升级改造项目</t>
  </si>
  <si>
    <t>新兴县老城区排污、排水基础设施补短板工程</t>
  </si>
  <si>
    <t>新兴县新城镇人民政府</t>
  </si>
  <si>
    <t>新兴县城区排污排水及其他设施建设项目</t>
  </si>
  <si>
    <t>广东禅文化创意产业园区服务中心</t>
  </si>
  <si>
    <t>云浮禅文化产业园核心区及景区配套基础设施项目</t>
  </si>
  <si>
    <t>新兴县卫生健康局</t>
  </si>
  <si>
    <t>新兴县应急处置及传染病防治能力建设项目</t>
  </si>
  <si>
    <t>新兴县医疗服务与保障能力提升建设项目</t>
  </si>
  <si>
    <t>新兴县第三人民医院建设项目</t>
  </si>
  <si>
    <t>新兴县中医院</t>
  </si>
  <si>
    <t>新兴县中医院易地新建项目</t>
  </si>
  <si>
    <t>新兴县妇幼保健院</t>
  </si>
  <si>
    <t>新兴县妇幼保健院扩建项目</t>
  </si>
  <si>
    <t>新兴县人民医院</t>
  </si>
  <si>
    <t>新兴县数字医共体建设项目</t>
  </si>
  <si>
    <t>新兴县人民医院易地新建工程（二期）及配套设施项目</t>
  </si>
  <si>
    <t>新兴县人民医院易地新建工程（后续）及配套设施项目</t>
  </si>
  <si>
    <t>云浮市生态环境局新兴分局</t>
  </si>
  <si>
    <t>新兴县2023年农村人居环境整治项目</t>
  </si>
  <si>
    <t>新兴县供水管理中心</t>
  </si>
  <si>
    <t>新兴县城区自来水厂及供水管网改造工程</t>
  </si>
  <si>
    <t>新兴县水务局</t>
  </si>
  <si>
    <t>新兴县全域集中供水</t>
  </si>
  <si>
    <t>新兴县禅文化旅游滨水经济带建设项目（一期）</t>
  </si>
  <si>
    <t>佛山顺德（云浮新兴新成）产业转移工业园管理委员会</t>
  </si>
  <si>
    <t>新兴县新成工业园广东（国际）现代农牧装备项目基础设施工程（一期）</t>
  </si>
  <si>
    <t>新成工业园·北园基础设施建设项目（二期）</t>
  </si>
  <si>
    <r>
      <rPr>
        <sz val="14"/>
        <color theme="1"/>
        <rFont val="宋体"/>
        <charset val="134"/>
      </rPr>
      <t>新成工业园</t>
    </r>
    <r>
      <rPr>
        <sz val="14"/>
        <color theme="1"/>
        <rFont val="DejaVu Sans"/>
        <charset val="134"/>
      </rPr>
      <t>•</t>
    </r>
    <r>
      <rPr>
        <sz val="14"/>
        <color theme="1"/>
        <rFont val="宋体"/>
        <charset val="134"/>
      </rPr>
      <t>北园（三期）基础设施建设工程-东片区</t>
    </r>
  </si>
  <si>
    <t>新兴县新成工业园东园稔村片区基础设施建设工程</t>
  </si>
  <si>
    <t>新成工业园东园东成片区基础设施建设工程</t>
  </si>
  <si>
    <t>新兴县新成工业园东园东成片区三期配套设施工程及其附属工程</t>
  </si>
  <si>
    <t>新兴县新成工业园北园三期基础设施建设工程西片区及其附属工程</t>
  </si>
  <si>
    <t>新兴县新成工业园北园基础设施建设工程</t>
  </si>
  <si>
    <t>新成工业园区基础设施工程</t>
  </si>
  <si>
    <t>新兴县新成工业园东侧地块基础设施及厂房建设项目</t>
  </si>
  <si>
    <t>新兴县农村生活污水治理攻坚行动建设项目</t>
  </si>
  <si>
    <t>提升新兴县“人文六祖·多彩里洞”乡村振兴示范带项目</t>
  </si>
  <si>
    <t>工业园基础设施建设项目暂付款</t>
  </si>
  <si>
    <t>其他政府性基金债务收入安排的支出</t>
  </si>
  <si>
    <t>补充政府性基金财力专项债券</t>
  </si>
  <si>
    <t>新成工业园一二期开发建设项目暂付款</t>
  </si>
  <si>
    <t>新兴县工信商务局</t>
  </si>
  <si>
    <t>新兴县存量政府投资项目</t>
  </si>
  <si>
    <t>化解拖欠企业账款专项债券</t>
  </si>
  <si>
    <t>新兴县存量政府投资项目-2</t>
  </si>
  <si>
    <t>附件9</t>
  </si>
  <si>
    <t>新兴县2025年再融资债券项目情况表</t>
  </si>
  <si>
    <t>债券名称</t>
  </si>
  <si>
    <t>用于偿还的债券/项目名称</t>
  </si>
  <si>
    <t>债券额度</t>
  </si>
  <si>
    <t>2025年广东省地方政府再融资一般债券（一期）--2025年广东省政府一般债券（二期）</t>
  </si>
  <si>
    <t>2018年广东省政府定向承销发行的置换一般债券（三期）</t>
  </si>
  <si>
    <t>转移性收入--债务转贷收入--地方政府一般债务转贷收入--地方政府一般债券转贷收入</t>
  </si>
  <si>
    <t>2025年广东省地方政府再融资一般债券（二期）--2025年广东省政府一般债券（三期）</t>
  </si>
  <si>
    <t>2015年广东省政府一般债券（四期）新增债部分</t>
  </si>
  <si>
    <t>2025年广东省地方政府再融资一般债券（三期）--2025年广东省政府一般债券（四期）</t>
  </si>
  <si>
    <t>2015年广东省政府一般债券（四期）置换债部分</t>
  </si>
  <si>
    <t>2025年广东省地方政府再融资一般债券（四期）--2025年广东省政府一般债券（五期）</t>
  </si>
  <si>
    <t>2018年广东省政府一般债券（三期）</t>
  </si>
  <si>
    <t>2025年广东省地方政府再融资一般债券（五期）--2025年广东省政府一般债券（六期）</t>
  </si>
  <si>
    <t>2015年广东省政府一般债券（八期）</t>
  </si>
  <si>
    <t>2025年广东省地方政府再融资一般债券（六期）--2025年广东省政府一般债券（九期）</t>
  </si>
  <si>
    <t>2015年广东省政府定向承销发行的置换一般债券（四期）、2018年广东省政府一般债券（五期）</t>
  </si>
  <si>
    <t>2025年广东省地方政府再融资专项债券（三期）--2025年广东省政府专项债券（三十期）</t>
  </si>
  <si>
    <t>2015年广东省政府定向承销发行的置换专项债券（三期）、2018年广东省政府专项债券（十六期）置换部分</t>
  </si>
  <si>
    <t>转移性收入——债务转贷收入——地方政府专项债务转贷收入——国有土地使用权出让金债务转贷收入</t>
  </si>
  <si>
    <t>专项债券</t>
  </si>
  <si>
    <t>2025年广东省地方政府再融资一般债券（七期）--2025年广东省政府一般债券（十期）</t>
  </si>
  <si>
    <t>2015年广东省政府定向承销发行的置换一般债券（八期）</t>
  </si>
  <si>
    <t>2025年广东省地方政府再融资一般债券（八期）--2025年广东省政府一般债券（十二期）</t>
  </si>
  <si>
    <t>2015年广东省政府一般债券（十二期）新增部分</t>
  </si>
  <si>
    <t>2025年广东省地方政府再融资一般债券（九期）--2025年广东省政府一般债券（十三期）</t>
  </si>
  <si>
    <t>2015年广东省政府一般债券（十二期）置换部分</t>
  </si>
  <si>
    <t>2025年广东省地方政府再融资一般债券（十期）--2025年广东省政府一般债券（十四期）</t>
  </si>
  <si>
    <t>2015年广东省政府一般债券（十六期）、2015年广东省政府定向承销发行的置换一般债券（十二期）</t>
  </si>
  <si>
    <t>2025年广东省地方政府再融资一般债券（十一期）--2025年广东省政府一般债券（十五期）</t>
  </si>
  <si>
    <t>2022年广东省地方政府再融资一般债券（九期）--2022年广东省政府一般债券（十六期）</t>
  </si>
  <si>
    <t>2025年广东省地方政府再融资一般债券（十二期）--2025年广东省政府一般债券（十六期）</t>
  </si>
  <si>
    <t>补充财力</t>
  </si>
  <si>
    <t>2025年广东省地方政府再融资专项债券（九期）--2025年广东省政府专项债券（五十八期）</t>
  </si>
  <si>
    <t>转移性收入——债务转贷收入——地方政府专项债务转贷收入——其他地方自行试点项目收益专项债券转贷收入</t>
  </si>
  <si>
    <t>附件10</t>
  </si>
  <si>
    <t>新兴县2025年预备费支出情况表</t>
  </si>
  <si>
    <t>股室</t>
  </si>
  <si>
    <t>指标文号</t>
  </si>
  <si>
    <t>日期</t>
  </si>
  <si>
    <t>单位名称</t>
  </si>
  <si>
    <t>指标摘要</t>
  </si>
  <si>
    <t>金额</t>
  </si>
  <si>
    <t>综合规划股</t>
  </si>
  <si>
    <t>0036</t>
  </si>
  <si>
    <t>2025-01-08</t>
  </si>
  <si>
    <t>其他自然灾害救灾及恢复重建支出</t>
  </si>
  <si>
    <t>县交通运输局</t>
  </si>
  <si>
    <t>县追加县交通运输局支省道S274线云浮新兴K90+180-K128+150段灾毁恢复重建工程建设费用</t>
  </si>
  <si>
    <t>社会保障股</t>
  </si>
  <si>
    <t>0039</t>
  </si>
  <si>
    <t>其他社会福利支出</t>
  </si>
  <si>
    <t>县民政局</t>
  </si>
  <si>
    <t>县追加县民政局支新兴县社会福利服务中心周边排水排渠工程资金</t>
  </si>
  <si>
    <t>农业股</t>
  </si>
  <si>
    <t>0194</t>
  </si>
  <si>
    <t>2025-01-17</t>
  </si>
  <si>
    <t>水利工程运行与维护</t>
  </si>
  <si>
    <t>县水务局</t>
  </si>
  <si>
    <t>县追加县水务局支部分水利项目（集成河综合治理）资金（2024年结转重新安排）</t>
  </si>
  <si>
    <t>0195</t>
  </si>
  <si>
    <t>县追加县水务局支新兴县大湾侧灌区渠道应急修复工程资金（2024年结转重新安排）</t>
  </si>
  <si>
    <t>0215</t>
  </si>
  <si>
    <t>2025-01-20</t>
  </si>
  <si>
    <t>其他卫生健康支出</t>
  </si>
  <si>
    <t>县追加县交通运输局支新兴县“1102”疫情防控期间交通运输转运专班费用</t>
  </si>
  <si>
    <t>1193</t>
  </si>
  <si>
    <t>2025-01-21</t>
  </si>
  <si>
    <t>基本公共卫生服务</t>
  </si>
  <si>
    <t>县卫健局</t>
  </si>
  <si>
    <t>县追加县卫健局基本公共卫生服务（2024年结转重新安排）</t>
  </si>
  <si>
    <t>行政政法和公务用车股</t>
  </si>
  <si>
    <t>1208</t>
  </si>
  <si>
    <t>其他公共安全支出</t>
  </si>
  <si>
    <t>县委政法委</t>
  </si>
  <si>
    <t>县追加县委政法委扫黑除恶和信访维稳工作经费（2024年结转重新安排）</t>
  </si>
  <si>
    <t>1287</t>
  </si>
  <si>
    <t>2025-01-22</t>
  </si>
  <si>
    <t>其他公路水路运输支出</t>
  </si>
  <si>
    <t>县追加县交通运输局支新兴县地养省道、县道汛期保畅通清理塌方项目资金</t>
  </si>
  <si>
    <t>经济建设股</t>
  </si>
  <si>
    <t>1291</t>
  </si>
  <si>
    <t>县住建局</t>
  </si>
  <si>
    <t>县追加县住建局支新兴县第一次全国自然灾害综合风险普查房屋建筑和市政设施承灾体调查项目资金</t>
  </si>
  <si>
    <t>1380</t>
  </si>
  <si>
    <t>2025-01-24</t>
  </si>
  <si>
    <t>县追加县水务局新兴县2022年度水闸维修养护工程（2023年结转重新安排）</t>
  </si>
  <si>
    <t>1394</t>
  </si>
  <si>
    <t>2025-01-26</t>
  </si>
  <si>
    <t>其他市场监督管理事务</t>
  </si>
  <si>
    <t>县市场监管局</t>
  </si>
  <si>
    <t>县追加县市场监管局支2023年食品安全监督抽检经费（2024年结转重新安排）</t>
  </si>
  <si>
    <t>1395</t>
  </si>
  <si>
    <t>食品安全监管</t>
  </si>
  <si>
    <t>县追加县市场监管局食品生产、食品流通、餐饮食品抽检经费（2024年结转重新安排）</t>
  </si>
  <si>
    <t>1412</t>
  </si>
  <si>
    <t>县追加县住建局支新兴县惠中路荔枝泽山边坡支护及生态修复工程资金</t>
  </si>
  <si>
    <t>1524</t>
  </si>
  <si>
    <t>2025-02-12</t>
  </si>
  <si>
    <t>地质灾害防治</t>
  </si>
  <si>
    <t>大江镇</t>
  </si>
  <si>
    <t>县追加大江镇政府支2022年新兴县农村削坡建房风险点整治项目资金（2022年结转重新安排）（2024年结转重新安排）</t>
  </si>
  <si>
    <t>1704</t>
  </si>
  <si>
    <t>2025-03-04</t>
  </si>
  <si>
    <t>里洞镇</t>
  </si>
  <si>
    <t>县追加里洞镇里江村委会庄谷坪村民小组消除安全隐患点资金</t>
  </si>
  <si>
    <t>1883</t>
  </si>
  <si>
    <t>2025-03-25</t>
  </si>
  <si>
    <t>农村危房改造</t>
  </si>
  <si>
    <t>县追加县住建局支2024年新兴县农村危房改造配套资金（第一批）</t>
  </si>
  <si>
    <t>1884</t>
  </si>
  <si>
    <t>县追加县住建局支2024年新兴县农村危房改造配套资金（第二批）</t>
  </si>
  <si>
    <t>1983</t>
  </si>
  <si>
    <t>2025-04-08</t>
  </si>
  <si>
    <t>2130314</t>
  </si>
  <si>
    <t>防汛</t>
  </si>
  <si>
    <t>县追加县水务局更换补充防汛物资资金</t>
  </si>
  <si>
    <t>2174</t>
  </si>
  <si>
    <t>2025-05-13</t>
  </si>
  <si>
    <t>2080506</t>
  </si>
  <si>
    <t>机关事业单位职业年金缴费支出</t>
  </si>
  <si>
    <t>县社保局</t>
  </si>
  <si>
    <t>县追加县社保局支新兴县机关事业单位2016年1月至2017年12月期间在职人员职业年金实账积累财政承担部分资金（2021年结转重新安排）</t>
  </si>
  <si>
    <t>2175</t>
  </si>
  <si>
    <t>县追加县社保局支新兴县机关事业单位2018年1月至12月期间在职人员职业年金实帐积累财政承担部分资金</t>
  </si>
  <si>
    <t>2468</t>
  </si>
  <si>
    <t>2025-06-18</t>
  </si>
  <si>
    <t>其他气象事务支出</t>
  </si>
  <si>
    <t>县气象局</t>
  </si>
  <si>
    <t>县追加县气象局支广东省粤东西北防灾减灾精密监测网建设项目配套资金</t>
  </si>
  <si>
    <t>2469</t>
  </si>
  <si>
    <t>县追加县气象局支2023年度气象预警信息发布费用</t>
  </si>
  <si>
    <t>2755</t>
  </si>
  <si>
    <t>2025-07-24</t>
  </si>
  <si>
    <t>县追加县水务局支新兴县县城防洪工程管养及应急修复项目经费（2024年结转重新安排）</t>
  </si>
  <si>
    <t>2839</t>
  </si>
  <si>
    <t>2025-08-11</t>
  </si>
  <si>
    <t>县追加县卫健局支我县集中隔离医学观察场所（县健康管理服务中心）租赁经费（2024年4-5月租赁经费）</t>
  </si>
  <si>
    <t>2946</t>
  </si>
  <si>
    <t>2025-08-22</t>
  </si>
  <si>
    <t>县追加县卫健局支疫情防控资金</t>
  </si>
  <si>
    <t>3027</t>
  </si>
  <si>
    <t>2025-08-26</t>
  </si>
  <si>
    <t>公路养护</t>
  </si>
  <si>
    <t>县交通运输局（公路事务中心）</t>
  </si>
  <si>
    <t>县追加县交通运输局下属单位公路事务中心支G359线新兴段预防养护及修复养护工程及有关养护工程资金</t>
  </si>
  <si>
    <t>3032</t>
  </si>
  <si>
    <t>2240601</t>
  </si>
  <si>
    <t>县自然资源局</t>
  </si>
  <si>
    <t>县追加县自然资源局支2018年县级地质灾害应急治理工程经费（2021年结转重新安排）（2022年结转重新安排）（2023年结转重新安排）</t>
  </si>
  <si>
    <t>2025-09-08</t>
  </si>
  <si>
    <t>灾害风险防治</t>
  </si>
  <si>
    <t>县追加大江镇政府支广湛高铁（新兴段）外部隐患整治经费</t>
  </si>
  <si>
    <t>太平镇</t>
  </si>
  <si>
    <t>县追加太平镇政府支广湛高铁（新兴段）外部隐患整治经费</t>
  </si>
  <si>
    <t>东成镇</t>
  </si>
  <si>
    <t>县追加东成镇政府支广湛高铁（新兴段）外部隐患整治经费</t>
  </si>
  <si>
    <t>3109</t>
  </si>
  <si>
    <t>六祖镇</t>
  </si>
  <si>
    <t>县追加六祖镇政府支广湛高铁（新兴段）外部隐患整治经费</t>
  </si>
  <si>
    <t>3113</t>
  </si>
  <si>
    <t>稔村镇</t>
  </si>
  <si>
    <t>县追加稔村镇政府支广湛高铁（新兴段）外部隐患整治经费</t>
  </si>
  <si>
    <t>3190</t>
  </si>
  <si>
    <t>2025-09-17</t>
  </si>
  <si>
    <t>县疾病预防控制中心</t>
  </si>
  <si>
    <t>县追加县疾病预防控制中心支县防控物资保障组公共卫生应急物资（2022年第四批次和2023年第一批次）经费</t>
  </si>
  <si>
    <t>3205</t>
  </si>
  <si>
    <t>2025-09-18</t>
  </si>
  <si>
    <t>县追加县住建局支新兴县农村削坡建房风险点整治资金</t>
  </si>
  <si>
    <t>3214</t>
  </si>
  <si>
    <t>2025-09-19</t>
  </si>
  <si>
    <t>县追加县水务局支共成水库防汛道路水毁修复工程资金</t>
  </si>
  <si>
    <t>3223</t>
  </si>
  <si>
    <t>县追加县水务局支新兴县桐村河堤（车岗镇桐村村委）及新兴江西河河堤（新城镇枫冼村委下排村段）水毁修复工程资金（2021年结转重新安排）（2022年结转重新安排）</t>
  </si>
  <si>
    <t>3224</t>
  </si>
  <si>
    <t>县追加县水务局支北峰山水库防汛物资仓库工程资金（2021年结转重新安排）（2022年结转重新安排）</t>
  </si>
  <si>
    <t>3237</t>
  </si>
  <si>
    <t>县追加县交通运输局支新兴县龙山至三宝寺K0+700-K5+200段灾毁重建工程资金</t>
  </si>
  <si>
    <t>科教文股</t>
  </si>
  <si>
    <t>3244</t>
  </si>
  <si>
    <t>其他普通教育支出</t>
  </si>
  <si>
    <t>县教育局</t>
  </si>
  <si>
    <t>2025年县追加县教育局支新兴县教育系统拖欠企业账款项目资金</t>
  </si>
  <si>
    <t>3257</t>
  </si>
  <si>
    <t>2130199</t>
  </si>
  <si>
    <t>其他农业农村支出</t>
  </si>
  <si>
    <t>县农业农村局</t>
  </si>
  <si>
    <t>县追加县农业农村局支拖欠企业账款项目资金</t>
  </si>
  <si>
    <t>3258</t>
  </si>
  <si>
    <t>县农业推广总站</t>
  </si>
  <si>
    <t>县追加县农业推广总站支拖欠企业账款项目资金</t>
  </si>
  <si>
    <t>3269</t>
  </si>
  <si>
    <t>2025-09-24</t>
  </si>
  <si>
    <t>县追加县水务局支部分水利工程（双甲水库加固）项目资金</t>
  </si>
  <si>
    <t>2025-11-17</t>
  </si>
  <si>
    <t>其他水利支出</t>
  </si>
  <si>
    <t>县追加县水务局支广东省大南河幸福河湖建设项目地方配套资金</t>
  </si>
  <si>
    <t>2025-11-19</t>
  </si>
  <si>
    <t>新城镇</t>
  </si>
  <si>
    <t>县追加新城镇政府支新城镇开展虫媒防控工作专项资金（第一期）</t>
  </si>
  <si>
    <t>其他政府办公厅(室)及相关机构事务支出</t>
  </si>
  <si>
    <t>县追加新城镇政府支新城镇先行化债资金</t>
  </si>
  <si>
    <t>工贸发展股</t>
  </si>
  <si>
    <t>其他商贸事务支出</t>
  </si>
  <si>
    <t>县工信商务局</t>
  </si>
  <si>
    <t>县追加县工信商务局支新兴县清理拖欠企业账款专班工作经费</t>
  </si>
  <si>
    <t>2025-11-20</t>
  </si>
  <si>
    <t>其他林业和草原支出</t>
  </si>
  <si>
    <t>县岩头林场</t>
  </si>
  <si>
    <t>县追加县岩头林场森林防火线建设项目（2024年结转重新安排）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</si>
</sst>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 numFmtId="179" formatCode="#,##0_);[Red]\(#,##0\)"/>
    <numFmt numFmtId="180" formatCode="0_ "/>
    <numFmt numFmtId="181" formatCode="#,##0_ "/>
    <numFmt numFmtId="182" formatCode="_ * #,##0_ ;_ * \-#,##0_ ;_ * &quot;-&quot;??_ ;_ @_ "/>
  </numFmts>
  <fonts count="70">
    <font>
      <sz val="12"/>
      <name val="宋体"/>
      <charset val="134"/>
    </font>
    <font>
      <b/>
      <sz val="20"/>
      <name val="宋体"/>
      <charset val="134"/>
    </font>
    <font>
      <sz val="12"/>
      <color indexed="8"/>
      <name val="宋体"/>
      <charset val="134"/>
    </font>
    <font>
      <sz val="12"/>
      <name val="宋体"/>
      <charset val="134"/>
      <scheme val="minor"/>
    </font>
    <font>
      <sz val="12"/>
      <color theme="1"/>
      <name val="宋体"/>
      <charset val="134"/>
    </font>
    <font>
      <sz val="14"/>
      <name val="宋体"/>
      <charset val="134"/>
      <scheme val="minor"/>
    </font>
    <font>
      <sz val="11"/>
      <name val="宋体"/>
      <charset val="134"/>
    </font>
    <font>
      <sz val="10"/>
      <color theme="1"/>
      <name val="Arial"/>
      <charset val="134"/>
    </font>
    <font>
      <b/>
      <sz val="18"/>
      <color theme="1"/>
      <name val="宋体"/>
      <charset val="134"/>
      <scheme val="major"/>
    </font>
    <font>
      <b/>
      <sz val="26"/>
      <color theme="1"/>
      <name val="宋体"/>
      <charset val="134"/>
      <scheme val="major"/>
    </font>
    <font>
      <b/>
      <sz val="10"/>
      <color theme="1"/>
      <name val="宋体"/>
      <charset val="134"/>
      <scheme val="major"/>
    </font>
    <font>
      <b/>
      <sz val="14"/>
      <color theme="1"/>
      <name val="宋体"/>
      <charset val="134"/>
      <scheme val="minor"/>
    </font>
    <font>
      <b/>
      <sz val="12"/>
      <color theme="1"/>
      <name val="宋体"/>
      <charset val="134"/>
      <scheme val="minor"/>
    </font>
    <font>
      <sz val="12"/>
      <color theme="1"/>
      <name val="宋体"/>
      <charset val="134"/>
      <scheme val="minor"/>
    </font>
    <font>
      <sz val="12"/>
      <color rgb="FF000000"/>
      <name val="宋体"/>
      <charset val="134"/>
      <scheme val="minor"/>
    </font>
    <font>
      <b/>
      <sz val="11"/>
      <color theme="1"/>
      <name val="宋体"/>
      <charset val="134"/>
      <scheme val="minor"/>
    </font>
    <font>
      <sz val="11"/>
      <color theme="1"/>
      <name val="宋体"/>
      <charset val="134"/>
    </font>
    <font>
      <sz val="14"/>
      <color theme="1"/>
      <name val="宋体"/>
      <charset val="134"/>
    </font>
    <font>
      <sz val="11"/>
      <color theme="1"/>
      <name val="宋体"/>
      <charset val="134"/>
      <scheme val="minor"/>
    </font>
    <font>
      <b/>
      <sz val="12"/>
      <name val="宋体"/>
      <charset val="134"/>
    </font>
    <font>
      <sz val="10"/>
      <color theme="1"/>
      <name val="宋体"/>
      <charset val="134"/>
      <scheme val="minor"/>
    </font>
    <font>
      <b/>
      <sz val="10"/>
      <color theme="1"/>
      <name val="宋体"/>
      <charset val="134"/>
      <scheme val="minor"/>
    </font>
    <font>
      <b/>
      <sz val="18"/>
      <color theme="1"/>
      <name val="宋体"/>
      <charset val="134"/>
      <scheme val="minor"/>
    </font>
    <font>
      <sz val="14"/>
      <color theme="1"/>
      <name val="宋体"/>
      <charset val="134"/>
      <scheme val="minor"/>
    </font>
    <font>
      <b/>
      <sz val="18"/>
      <name val="宋体"/>
      <charset val="134"/>
    </font>
    <font>
      <sz val="14"/>
      <color indexed="8"/>
      <name val="方正小标宋简体"/>
      <charset val="134"/>
    </font>
    <font>
      <sz val="14"/>
      <name val="方正小标宋简体"/>
      <charset val="134"/>
    </font>
    <font>
      <b/>
      <sz val="11"/>
      <color indexed="8"/>
      <name val="宋体"/>
      <charset val="134"/>
    </font>
    <font>
      <b/>
      <sz val="12"/>
      <color indexed="8"/>
      <name val="宋体"/>
      <charset val="134"/>
    </font>
    <font>
      <sz val="11"/>
      <color indexed="8"/>
      <name val="宋体"/>
      <charset val="134"/>
    </font>
    <font>
      <sz val="10"/>
      <name val="仿宋_GB2312"/>
      <charset val="0"/>
    </font>
    <font>
      <sz val="16"/>
      <color indexed="8"/>
      <name val="方正小标宋_GBK"/>
      <charset val="134"/>
    </font>
    <font>
      <sz val="10"/>
      <name val="宋体"/>
      <charset val="134"/>
    </font>
    <font>
      <sz val="12"/>
      <name val="宋体"/>
      <charset val="134"/>
      <scheme val="major"/>
    </font>
    <font>
      <sz val="12"/>
      <name val="宋体"/>
      <charset val="0"/>
      <scheme val="minor"/>
    </font>
    <font>
      <sz val="12"/>
      <name val="宋体"/>
      <charset val="0"/>
      <scheme val="major"/>
    </font>
    <font>
      <b/>
      <sz val="12"/>
      <color rgb="FF000000"/>
      <name val="Times New Roman"/>
      <charset val="134"/>
    </font>
    <font>
      <sz val="12"/>
      <color indexed="8"/>
      <name val="宋体"/>
      <charset val="134"/>
      <scheme val="minor"/>
    </font>
    <font>
      <sz val="11"/>
      <color rgb="FFFF0000"/>
      <name val="宋体"/>
      <charset val="134"/>
    </font>
    <font>
      <b/>
      <sz val="10"/>
      <name val="宋体"/>
      <charset val="134"/>
    </font>
    <font>
      <b/>
      <sz val="12"/>
      <name val="黑体"/>
      <charset val="134"/>
    </font>
    <font>
      <sz val="11"/>
      <name val="宋体"/>
      <charset val="134"/>
      <scheme val="major"/>
    </font>
    <font>
      <b/>
      <sz val="14"/>
      <name val="宋体"/>
      <charset val="134"/>
    </font>
    <font>
      <sz val="11"/>
      <name val="Times New Roman"/>
      <charset val="134"/>
    </font>
    <font>
      <sz val="11"/>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Arial"/>
      <charset val="134"/>
    </font>
    <font>
      <sz val="11"/>
      <color indexed="8"/>
      <name val="宋体"/>
      <charset val="134"/>
      <scheme val="minor"/>
    </font>
    <font>
      <b/>
      <sz val="12"/>
      <name val="Times New Roman"/>
      <charset val="134"/>
    </font>
    <font>
      <sz val="14"/>
      <color theme="1"/>
      <name val="DejaVu Sans"/>
      <charset val="134"/>
    </font>
    <font>
      <b/>
      <sz val="12"/>
      <color rgb="FF00000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style="thin">
        <color indexed="8"/>
      </left>
      <right/>
      <top style="thin">
        <color indexed="8"/>
      </top>
      <bottom/>
      <diagonal/>
    </border>
    <border>
      <left style="thin">
        <color auto="1"/>
      </left>
      <right style="thin">
        <color indexed="8"/>
      </right>
      <top style="thin">
        <color indexed="8"/>
      </top>
      <bottom/>
      <diagonal/>
    </border>
    <border>
      <left style="thin">
        <color indexed="8"/>
      </left>
      <right/>
      <top/>
      <bottom style="thin">
        <color indexed="8"/>
      </bottom>
      <diagonal/>
    </border>
    <border>
      <left style="thin">
        <color auto="1"/>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0" fillId="0" borderId="0" applyFont="0" applyFill="0" applyBorder="0" applyAlignment="0" applyProtection="0"/>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4" borderId="17"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8" applyNumberFormat="0" applyFill="0" applyAlignment="0" applyProtection="0">
      <alignment vertical="center"/>
    </xf>
    <xf numFmtId="0" fontId="51" fillId="0" borderId="18" applyNumberFormat="0" applyFill="0" applyAlignment="0" applyProtection="0">
      <alignment vertical="center"/>
    </xf>
    <xf numFmtId="0" fontId="52" fillId="0" borderId="19" applyNumberFormat="0" applyFill="0" applyAlignment="0" applyProtection="0">
      <alignment vertical="center"/>
    </xf>
    <xf numFmtId="0" fontId="52" fillId="0" borderId="0" applyNumberFormat="0" applyFill="0" applyBorder="0" applyAlignment="0" applyProtection="0">
      <alignment vertical="center"/>
    </xf>
    <xf numFmtId="0" fontId="53" fillId="5" borderId="20" applyNumberFormat="0" applyAlignment="0" applyProtection="0">
      <alignment vertical="center"/>
    </xf>
    <xf numFmtId="0" fontId="54" fillId="6" borderId="21" applyNumberFormat="0" applyAlignment="0" applyProtection="0">
      <alignment vertical="center"/>
    </xf>
    <xf numFmtId="0" fontId="55" fillId="6" borderId="20" applyNumberFormat="0" applyAlignment="0" applyProtection="0">
      <alignment vertical="center"/>
    </xf>
    <xf numFmtId="0" fontId="56" fillId="7" borderId="22" applyNumberFormat="0" applyAlignment="0" applyProtection="0">
      <alignment vertical="center"/>
    </xf>
    <xf numFmtId="0" fontId="57" fillId="0" borderId="23" applyNumberFormat="0" applyFill="0" applyAlignment="0" applyProtection="0">
      <alignment vertical="center"/>
    </xf>
    <xf numFmtId="0" fontId="58" fillId="0" borderId="24" applyNumberFormat="0" applyFill="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3" fillId="32" borderId="0" applyNumberFormat="0" applyBorder="0" applyAlignment="0" applyProtection="0">
      <alignment vertical="center"/>
    </xf>
    <xf numFmtId="0" fontId="63" fillId="33" borderId="0" applyNumberFormat="0" applyBorder="0" applyAlignment="0" applyProtection="0">
      <alignment vertical="center"/>
    </xf>
    <xf numFmtId="0" fontId="62" fillId="34" borderId="0" applyNumberFormat="0" applyBorder="0" applyAlignment="0" applyProtection="0">
      <alignment vertical="center"/>
    </xf>
    <xf numFmtId="0" fontId="18"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29" fillId="0" borderId="0"/>
    <xf numFmtId="0" fontId="0" fillId="0" borderId="0">
      <alignment vertical="center"/>
    </xf>
    <xf numFmtId="0" fontId="64" fillId="0" borderId="0">
      <alignment vertical="center"/>
    </xf>
    <xf numFmtId="0" fontId="0" fillId="0" borderId="0"/>
    <xf numFmtId="0" fontId="0" fillId="0" borderId="0">
      <alignment vertical="center"/>
    </xf>
    <xf numFmtId="0" fontId="29" fillId="0" borderId="0"/>
    <xf numFmtId="0" fontId="29" fillId="0" borderId="0" applyProtection="0">
      <alignment vertical="center"/>
    </xf>
    <xf numFmtId="0" fontId="18" fillId="0" borderId="0"/>
    <xf numFmtId="0" fontId="18" fillId="0" borderId="0">
      <alignment vertical="center"/>
    </xf>
    <xf numFmtId="0" fontId="18" fillId="0" borderId="0">
      <alignment vertical="center"/>
    </xf>
    <xf numFmtId="0" fontId="0" fillId="0" borderId="0" applyProtection="0"/>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pplyProtection="0"/>
    <xf numFmtId="0" fontId="0" fillId="0" borderId="0"/>
    <xf numFmtId="0" fontId="65" fillId="0" borderId="0"/>
    <xf numFmtId="0" fontId="0" fillId="0" borderId="0" applyProtection="0">
      <alignment vertical="center"/>
    </xf>
    <xf numFmtId="0" fontId="18" fillId="0" borderId="0">
      <alignment vertical="center"/>
    </xf>
    <xf numFmtId="43" fontId="66" fillId="0" borderId="0" applyFont="0" applyFill="0" applyBorder="0" applyAlignment="0" applyProtection="0">
      <alignment vertical="center"/>
    </xf>
    <xf numFmtId="0" fontId="29" fillId="0" borderId="0">
      <alignment vertical="center"/>
    </xf>
    <xf numFmtId="0" fontId="18" fillId="0" borderId="0">
      <alignment vertical="center"/>
    </xf>
    <xf numFmtId="0" fontId="64" fillId="0" borderId="0" applyProtection="0">
      <alignment vertical="center"/>
    </xf>
    <xf numFmtId="0" fontId="18" fillId="0" borderId="0">
      <alignment vertical="center"/>
    </xf>
    <xf numFmtId="0" fontId="0" fillId="0" borderId="0"/>
    <xf numFmtId="0" fontId="18" fillId="0" borderId="0">
      <alignment vertical="center"/>
    </xf>
  </cellStyleXfs>
  <cellXfs count="229">
    <xf numFmtId="0" fontId="0" fillId="0" borderId="0" xfId="0"/>
    <xf numFmtId="0" fontId="0" fillId="0" borderId="0" xfId="0" applyFill="1" applyBorder="1" applyAlignment="1"/>
    <xf numFmtId="0" fontId="1" fillId="0" borderId="0" xfId="0" applyFont="1" applyFill="1" applyBorder="1" applyAlignment="1">
      <alignment horizontal="center" vertical="center"/>
    </xf>
    <xf numFmtId="0" fontId="0" fillId="0" borderId="0" xfId="0" applyFill="1" applyBorder="1" applyAlignment="1">
      <alignment horizontal="center"/>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69"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177" fontId="0" fillId="0" borderId="3" xfId="79" applyNumberFormat="1" applyFont="1" applyFill="1" applyBorder="1" applyAlignment="1" applyProtection="1">
      <alignment horizontal="left" vertical="center" wrapText="1"/>
      <protection locked="0"/>
    </xf>
    <xf numFmtId="0" fontId="0" fillId="0" borderId="3" xfId="69" applyFont="1" applyFill="1" applyBorder="1" applyAlignment="1">
      <alignment horizontal="left" vertical="center" wrapText="1"/>
    </xf>
    <xf numFmtId="14" fontId="2" fillId="0" borderId="3" xfId="0" applyNumberFormat="1" applyFont="1" applyFill="1" applyBorder="1" applyAlignment="1">
      <alignment horizontal="left" vertical="center" wrapText="1"/>
    </xf>
    <xf numFmtId="176" fontId="0" fillId="0" borderId="3" xfId="0" applyNumberFormat="1" applyFill="1" applyBorder="1" applyAlignment="1">
      <alignment horizontal="right" vertical="center"/>
    </xf>
    <xf numFmtId="0" fontId="0" fillId="0" borderId="3" xfId="0" applyNumberFormat="1" applyFont="1" applyFill="1" applyBorder="1" applyAlignment="1" applyProtection="1">
      <alignment horizontal="center" vertical="center" wrapText="1"/>
    </xf>
    <xf numFmtId="0" fontId="0" fillId="0" borderId="3" xfId="0" applyFont="1" applyFill="1" applyBorder="1" applyAlignment="1">
      <alignment horizontal="left" vertical="center" wrapText="1"/>
    </xf>
    <xf numFmtId="177" fontId="0" fillId="0" borderId="3" xfId="70" applyNumberFormat="1" applyFont="1" applyFill="1" applyBorder="1" applyAlignment="1">
      <alignment horizontal="left" vertical="center" wrapText="1"/>
    </xf>
    <xf numFmtId="49" fontId="0" fillId="0" borderId="3" xfId="69" applyNumberFormat="1" applyFont="1" applyFill="1" applyBorder="1" applyAlignment="1">
      <alignment horizontal="center" vertical="center" wrapText="1"/>
    </xf>
    <xf numFmtId="0" fontId="0" fillId="0" borderId="3" xfId="79" applyNumberFormat="1" applyFont="1" applyFill="1" applyBorder="1" applyAlignment="1">
      <alignment horizontal="left" vertical="center" wrapText="1"/>
    </xf>
    <xf numFmtId="0" fontId="0" fillId="0" borderId="3" xfId="82" applyNumberFormat="1" applyFont="1" applyFill="1" applyBorder="1" applyAlignment="1">
      <alignment horizontal="left" vertical="center" wrapText="1"/>
    </xf>
    <xf numFmtId="177" fontId="0" fillId="0" borderId="3" xfId="0" applyNumberFormat="1" applyFont="1" applyFill="1" applyBorder="1" applyAlignment="1">
      <alignment horizontal="left" vertical="center" wrapText="1"/>
    </xf>
    <xf numFmtId="0" fontId="0" fillId="0" borderId="3" xfId="70" applyFont="1" applyFill="1" applyBorder="1" applyAlignment="1">
      <alignment horizontal="left" vertical="center" wrapText="1"/>
    </xf>
    <xf numFmtId="49" fontId="3" fillId="0" borderId="3" xfId="0" applyNumberFormat="1" applyFont="1" applyFill="1" applyBorder="1" applyAlignment="1">
      <alignment horizontal="center" vertical="center"/>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77" fontId="0" fillId="0" borderId="3" xfId="69" applyNumberFormat="1" applyFont="1" applyFill="1" applyBorder="1" applyAlignment="1">
      <alignment horizontal="left" vertical="center" wrapText="1"/>
    </xf>
    <xf numFmtId="0" fontId="0" fillId="0" borderId="3" xfId="6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82" applyNumberFormat="1" applyFont="1" applyFill="1" applyBorder="1" applyAlignment="1">
      <alignment horizontal="left" vertical="center" wrapText="1"/>
    </xf>
    <xf numFmtId="177" fontId="4" fillId="0" borderId="3" xfId="70" applyNumberFormat="1" applyFont="1" applyFill="1" applyBorder="1" applyAlignment="1">
      <alignment horizontal="left" vertical="center" wrapText="1"/>
    </xf>
    <xf numFmtId="0" fontId="0" fillId="0" borderId="3" xfId="66" applyNumberFormat="1" applyFont="1" applyFill="1" applyBorder="1" applyAlignment="1">
      <alignment horizontal="center" vertical="center" wrapText="1"/>
    </xf>
    <xf numFmtId="0" fontId="0" fillId="0" borderId="3" xfId="66" applyNumberFormat="1"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3" xfId="0" applyNumberFormat="1" applyFont="1" applyFill="1" applyBorder="1" applyAlignment="1" applyProtection="1">
      <alignment horizontal="center" vertical="center" wrapText="1"/>
      <protection locked="0"/>
    </xf>
    <xf numFmtId="177" fontId="0" fillId="0" borderId="3" xfId="0" applyNumberFormat="1" applyFont="1" applyFill="1" applyBorder="1" applyAlignment="1" applyProtection="1">
      <alignment horizontal="left" vertical="center" wrapText="1"/>
      <protection locked="0"/>
    </xf>
    <xf numFmtId="0" fontId="3" fillId="0" borderId="3" xfId="0" applyNumberFormat="1" applyFont="1" applyFill="1" applyBorder="1" applyAlignment="1">
      <alignment horizontal="left" vertical="center" wrapText="1"/>
    </xf>
    <xf numFmtId="0" fontId="0" fillId="0" borderId="3" xfId="79" applyNumberFormat="1" applyFont="1" applyFill="1" applyBorder="1" applyAlignment="1">
      <alignment horizontal="center" vertical="center" wrapText="1"/>
    </xf>
    <xf numFmtId="0" fontId="2" fillId="0" borderId="3" xfId="8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0" fillId="0" borderId="3" xfId="61"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0" fillId="0" borderId="3" xfId="0" applyFont="1" applyFill="1" applyBorder="1" applyAlignment="1">
      <alignment horizontal="center" vertical="center"/>
    </xf>
    <xf numFmtId="49" fontId="0" fillId="0" borderId="3" xfId="79"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0" fillId="0" borderId="3" xfId="0" applyNumberFormat="1" applyFont="1" applyFill="1" applyBorder="1" applyAlignment="1" applyProtection="1">
      <alignment horizontal="left" vertical="center" wrapText="1"/>
    </xf>
    <xf numFmtId="0" fontId="0" fillId="0" borderId="3" xfId="61" applyNumberFormat="1" applyFont="1" applyFill="1" applyBorder="1" applyAlignment="1">
      <alignment horizontal="left" vertical="center" wrapText="1"/>
    </xf>
    <xf numFmtId="49" fontId="0" fillId="0" borderId="4" xfId="79" applyNumberFormat="1" applyFont="1" applyFill="1" applyBorder="1" applyAlignment="1">
      <alignment horizontal="center" vertical="center" wrapText="1"/>
    </xf>
    <xf numFmtId="0" fontId="2" fillId="0" borderId="3" xfId="56"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0" fillId="0" borderId="3" xfId="0" applyFill="1" applyBorder="1" applyAlignment="1">
      <alignment horizontal="center" vertical="center"/>
    </xf>
    <xf numFmtId="177" fontId="0" fillId="0" borderId="3" xfId="0" applyNumberFormat="1" applyFill="1" applyBorder="1" applyAlignment="1">
      <alignment horizontal="right" vertical="center"/>
    </xf>
    <xf numFmtId="0" fontId="0" fillId="0" borderId="0" xfId="0" applyFont="1"/>
    <xf numFmtId="0" fontId="6" fillId="0" borderId="0" xfId="0" applyFont="1"/>
    <xf numFmtId="0" fontId="4"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178" fontId="7"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10" fillId="0" borderId="6" xfId="0" applyFont="1" applyFill="1" applyBorder="1" applyAlignment="1">
      <alignment horizontal="right" vertical="center" wrapText="1"/>
    </xf>
    <xf numFmtId="178" fontId="11" fillId="0" borderId="3" xfId="0" applyNumberFormat="1" applyFont="1" applyFill="1" applyBorder="1" applyAlignment="1">
      <alignment horizontal="center" vertical="center" wrapText="1"/>
    </xf>
    <xf numFmtId="179" fontId="12" fillId="0" borderId="3" xfId="0" applyNumberFormat="1" applyFont="1" applyFill="1" applyBorder="1" applyAlignment="1">
      <alignment horizontal="center" vertical="center" wrapText="1"/>
    </xf>
    <xf numFmtId="0" fontId="4" fillId="0" borderId="3" xfId="0" applyFont="1" applyFill="1" applyBorder="1" applyAlignment="1">
      <alignment vertical="center" wrapText="1"/>
    </xf>
    <xf numFmtId="178" fontId="13" fillId="0" borderId="3" xfId="0" applyNumberFormat="1" applyFont="1" applyFill="1" applyBorder="1" applyAlignment="1">
      <alignment horizontal="left" vertical="center" wrapText="1"/>
    </xf>
    <xf numFmtId="0" fontId="14" fillId="0" borderId="3" xfId="0" applyFont="1" applyBorder="1" applyAlignment="1">
      <alignment horizontal="left" vertical="center"/>
    </xf>
    <xf numFmtId="180" fontId="13" fillId="0" borderId="3" xfId="0" applyNumberFormat="1" applyFont="1" applyFill="1" applyBorder="1" applyAlignment="1">
      <alignment horizontal="center" vertical="center" wrapText="1"/>
    </xf>
    <xf numFmtId="178" fontId="13" fillId="0" borderId="3" xfId="0" applyNumberFormat="1" applyFont="1" applyFill="1" applyBorder="1" applyAlignment="1">
      <alignment horizontal="center" vertical="center" wrapText="1"/>
    </xf>
    <xf numFmtId="179" fontId="15"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180" fontId="11"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0" xfId="65" applyFont="1" applyFill="1" applyBorder="1" applyAlignment="1">
      <alignment vertical="center" wrapText="1"/>
    </xf>
    <xf numFmtId="0" fontId="19" fillId="0" borderId="0" xfId="68" applyFont="1">
      <alignment vertical="center"/>
    </xf>
    <xf numFmtId="0" fontId="20" fillId="2" borderId="0" xfId="65" applyFont="1" applyFill="1" applyBorder="1" applyAlignment="1">
      <alignment vertical="center" wrapText="1"/>
    </xf>
    <xf numFmtId="0" fontId="21" fillId="0" borderId="0" xfId="65" applyFont="1" applyFill="1" applyBorder="1" applyAlignment="1">
      <alignment vertical="center" wrapText="1"/>
    </xf>
    <xf numFmtId="0" fontId="18" fillId="2" borderId="0" xfId="65" applyFont="1" applyFill="1" applyBorder="1" applyAlignment="1">
      <alignment vertical="center" wrapText="1"/>
    </xf>
    <xf numFmtId="0" fontId="20" fillId="0" borderId="0" xfId="65" applyFont="1" applyFill="1" applyBorder="1" applyAlignment="1">
      <alignment horizontal="center" vertical="center" wrapText="1"/>
    </xf>
    <xf numFmtId="0" fontId="12" fillId="0" borderId="0" xfId="65" applyFont="1" applyFill="1" applyBorder="1" applyAlignment="1">
      <alignment vertical="center" wrapText="1"/>
    </xf>
    <xf numFmtId="0" fontId="13" fillId="0" borderId="0" xfId="65" applyFont="1" applyFill="1" applyBorder="1" applyAlignment="1">
      <alignment horizontal="left" vertical="center" wrapText="1"/>
    </xf>
    <xf numFmtId="0" fontId="18" fillId="0" borderId="0" xfId="65" applyFont="1" applyFill="1" applyBorder="1" applyAlignment="1">
      <alignment horizontal="left" vertical="center" wrapText="1"/>
    </xf>
    <xf numFmtId="0" fontId="18" fillId="2" borderId="0" xfId="65" applyFont="1" applyFill="1" applyBorder="1" applyAlignment="1">
      <alignment horizontal="center" vertical="center" wrapText="1"/>
    </xf>
    <xf numFmtId="0" fontId="18" fillId="0" borderId="0" xfId="65" applyFont="1" applyFill="1" applyBorder="1" applyAlignment="1">
      <alignment horizontal="center" vertical="center" wrapText="1"/>
    </xf>
    <xf numFmtId="178" fontId="18" fillId="0" borderId="0" xfId="65" applyNumberFormat="1" applyFont="1" applyFill="1" applyBorder="1" applyAlignment="1">
      <alignment horizontal="center" vertical="center" wrapText="1"/>
    </xf>
    <xf numFmtId="0" fontId="22" fillId="0" borderId="0" xfId="65" applyFont="1" applyFill="1" applyBorder="1" applyAlignment="1">
      <alignment horizontal="center" vertical="center" wrapText="1"/>
    </xf>
    <xf numFmtId="0" fontId="15" fillId="0" borderId="0" xfId="65" applyFont="1" applyFill="1" applyBorder="1" applyAlignment="1">
      <alignment horizontal="center" vertical="center" wrapText="1"/>
    </xf>
    <xf numFmtId="0" fontId="18" fillId="0" borderId="0" xfId="65" applyFont="1" applyFill="1" applyBorder="1" applyAlignment="1">
      <alignment horizontal="right" vertical="center" wrapText="1"/>
    </xf>
    <xf numFmtId="178" fontId="23" fillId="0" borderId="3" xfId="65" applyNumberFormat="1" applyFont="1" applyFill="1" applyBorder="1" applyAlignment="1">
      <alignment horizontal="center" vertical="center" wrapText="1"/>
    </xf>
    <xf numFmtId="0" fontId="17" fillId="0" borderId="3" xfId="1" applyNumberFormat="1" applyFont="1" applyFill="1" applyBorder="1" applyAlignment="1">
      <alignment horizontal="center" vertical="center" wrapText="1"/>
    </xf>
    <xf numFmtId="43" fontId="17" fillId="0" borderId="3" xfId="1" applyNumberFormat="1" applyFont="1" applyFill="1" applyBorder="1" applyAlignment="1">
      <alignment horizontal="center" vertical="center" wrapText="1"/>
    </xf>
    <xf numFmtId="0" fontId="23" fillId="0" borderId="3" xfId="65" applyFont="1" applyFill="1" applyBorder="1" applyAlignment="1">
      <alignment horizontal="center" vertical="center" wrapText="1"/>
    </xf>
    <xf numFmtId="0" fontId="20" fillId="0" borderId="0" xfId="65" applyFont="1" applyFill="1" applyBorder="1" applyAlignment="1">
      <alignment vertical="center" wrapText="1"/>
    </xf>
    <xf numFmtId="178" fontId="20" fillId="0" borderId="0" xfId="65" applyNumberFormat="1" applyFont="1" applyFill="1" applyBorder="1" applyAlignment="1">
      <alignment vertical="center" wrapText="1"/>
    </xf>
    <xf numFmtId="0" fontId="23" fillId="0" borderId="5" xfId="65" applyFont="1" applyFill="1" applyBorder="1" applyAlignment="1">
      <alignment horizontal="center" vertical="center" wrapText="1"/>
    </xf>
    <xf numFmtId="0" fontId="23" fillId="0" borderId="7" xfId="65" applyFont="1" applyFill="1" applyBorder="1" applyAlignment="1">
      <alignment horizontal="center" vertical="center" wrapText="1"/>
    </xf>
    <xf numFmtId="0" fontId="23" fillId="0" borderId="8" xfId="65" applyFont="1" applyFill="1" applyBorder="1" applyAlignment="1">
      <alignment horizontal="center" vertical="center" wrapText="1"/>
    </xf>
    <xf numFmtId="179" fontId="23" fillId="0" borderId="3" xfId="65" applyNumberFormat="1" applyFont="1" applyFill="1" applyBorder="1" applyAlignment="1">
      <alignment horizontal="center" vertical="center" wrapText="1"/>
    </xf>
    <xf numFmtId="0" fontId="0" fillId="0" borderId="0" xfId="0" applyFill="1" applyBorder="1" applyAlignment="1">
      <alignment vertical="center"/>
    </xf>
    <xf numFmtId="0" fontId="24" fillId="0" borderId="0" xfId="0" applyFont="1"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vertical="center"/>
    </xf>
    <xf numFmtId="0" fontId="0" fillId="0" borderId="9" xfId="0" applyFill="1" applyBorder="1" applyAlignment="1">
      <alignment horizontal="center" vertical="center"/>
    </xf>
    <xf numFmtId="177" fontId="0" fillId="0" borderId="3" xfId="0" applyNumberFormat="1" applyFill="1" applyBorder="1" applyAlignment="1">
      <alignment horizontal="center" vertical="center"/>
    </xf>
    <xf numFmtId="0" fontId="18" fillId="0" borderId="0" xfId="56" applyFont="1" applyFill="1" applyBorder="1" applyAlignment="1">
      <alignment wrapText="1"/>
    </xf>
    <xf numFmtId="49" fontId="25" fillId="3" borderId="0" xfId="63" applyNumberFormat="1" applyFont="1" applyFill="1" applyBorder="1" applyAlignment="1">
      <alignment horizontal="center" vertical="center" wrapText="1"/>
    </xf>
    <xf numFmtId="0" fontId="25" fillId="3" borderId="0" xfId="63" applyFont="1" applyFill="1" applyBorder="1" applyAlignment="1">
      <alignment horizontal="center" vertical="center" wrapText="1"/>
    </xf>
    <xf numFmtId="0" fontId="26" fillId="3" borderId="0" xfId="63" applyFont="1" applyFill="1" applyBorder="1" applyAlignment="1">
      <alignment wrapText="1"/>
    </xf>
    <xf numFmtId="0" fontId="26" fillId="3" borderId="0" xfId="63" applyFont="1" applyFill="1" applyAlignment="1">
      <alignment wrapText="1"/>
    </xf>
    <xf numFmtId="49" fontId="2" fillId="0" borderId="10" xfId="63" applyNumberFormat="1" applyFont="1" applyFill="1" applyBorder="1" applyAlignment="1">
      <alignment vertical="center" wrapText="1"/>
    </xf>
    <xf numFmtId="49" fontId="2" fillId="0" borderId="0" xfId="63" applyNumberFormat="1" applyFont="1" applyFill="1" applyBorder="1" applyAlignment="1">
      <alignment vertical="center" wrapText="1"/>
    </xf>
    <xf numFmtId="49" fontId="0" fillId="0" borderId="0" xfId="63" applyNumberFormat="1" applyFont="1" applyFill="1" applyBorder="1" applyAlignment="1">
      <alignment wrapText="1"/>
    </xf>
    <xf numFmtId="49" fontId="2" fillId="0" borderId="10" xfId="63" applyNumberFormat="1" applyFont="1" applyFill="1" applyBorder="1" applyAlignment="1">
      <alignment horizontal="right" vertical="center" wrapText="1"/>
    </xf>
    <xf numFmtId="49" fontId="27" fillId="0" borderId="11" xfId="63" applyNumberFormat="1" applyFont="1" applyFill="1" applyBorder="1" applyAlignment="1">
      <alignment horizontal="center" vertical="center" wrapText="1"/>
    </xf>
    <xf numFmtId="49" fontId="28" fillId="0" borderId="5" xfId="63" applyNumberFormat="1" applyFont="1" applyFill="1" applyBorder="1" applyAlignment="1">
      <alignment horizontal="center" vertical="center" wrapText="1"/>
    </xf>
    <xf numFmtId="49" fontId="28" fillId="0" borderId="7" xfId="63" applyNumberFormat="1" applyFont="1" applyFill="1" applyBorder="1" applyAlignment="1">
      <alignment horizontal="center" vertical="center" wrapText="1"/>
    </xf>
    <xf numFmtId="49" fontId="28" fillId="0" borderId="8" xfId="63" applyNumberFormat="1" applyFont="1" applyFill="1" applyBorder="1" applyAlignment="1">
      <alignment horizontal="center" vertical="center" wrapText="1"/>
    </xf>
    <xf numFmtId="49" fontId="27" fillId="0" borderId="12" xfId="63" applyNumberFormat="1" applyFont="1" applyFill="1" applyBorder="1" applyAlignment="1">
      <alignment horizontal="center" vertical="center" wrapText="1"/>
    </xf>
    <xf numFmtId="49" fontId="27" fillId="0" borderId="13" xfId="63" applyNumberFormat="1" applyFont="1" applyFill="1" applyBorder="1" applyAlignment="1">
      <alignment horizontal="center" vertical="center" wrapText="1"/>
    </xf>
    <xf numFmtId="0" fontId="19" fillId="0" borderId="3" xfId="73" applyNumberFormat="1" applyFont="1" applyFill="1" applyBorder="1" applyAlignment="1" applyProtection="1">
      <alignment horizontal="center" vertical="center"/>
    </xf>
    <xf numFmtId="0" fontId="19" fillId="0" borderId="3" xfId="73" applyNumberFormat="1" applyFont="1" applyFill="1" applyBorder="1" applyAlignment="1" applyProtection="1">
      <alignment horizontal="center" vertical="center" wrapText="1"/>
    </xf>
    <xf numFmtId="49" fontId="27" fillId="0" borderId="14" xfId="63" applyNumberFormat="1" applyFont="1" applyFill="1" applyBorder="1" applyAlignment="1">
      <alignment horizontal="center" vertical="center" wrapText="1"/>
    </xf>
    <xf numFmtId="49" fontId="29" fillId="0" borderId="15" xfId="63" applyNumberFormat="1" applyFont="1" applyFill="1" applyBorder="1" applyAlignment="1">
      <alignment horizontal="left" vertical="center" wrapText="1"/>
    </xf>
    <xf numFmtId="180" fontId="18" fillId="0" borderId="3" xfId="56" applyNumberFormat="1" applyFont="1" applyFill="1" applyBorder="1" applyAlignment="1">
      <alignment horizontal="center" vertical="center" wrapText="1"/>
    </xf>
    <xf numFmtId="177" fontId="18" fillId="0" borderId="3" xfId="56" applyNumberFormat="1" applyFont="1" applyFill="1" applyBorder="1" applyAlignment="1">
      <alignment horizontal="center" vertical="center" wrapText="1"/>
    </xf>
    <xf numFmtId="0" fontId="0" fillId="0" borderId="3" xfId="0" applyFont="1" applyFill="1" applyBorder="1" applyAlignment="1">
      <alignment horizontal="justify" vertical="center"/>
    </xf>
    <xf numFmtId="177" fontId="18" fillId="0" borderId="0" xfId="56" applyNumberFormat="1" applyFont="1" applyFill="1" applyBorder="1" applyAlignment="1">
      <alignment wrapText="1"/>
    </xf>
    <xf numFmtId="49" fontId="29" fillId="0" borderId="16" xfId="63" applyNumberFormat="1" applyFont="1" applyFill="1" applyBorder="1" applyAlignment="1">
      <alignment horizontal="left" vertical="center" wrapText="1"/>
    </xf>
    <xf numFmtId="180" fontId="18" fillId="0" borderId="5" xfId="56" applyNumberFormat="1" applyFont="1" applyFill="1" applyBorder="1" applyAlignment="1">
      <alignment horizontal="center" vertical="center" wrapText="1"/>
    </xf>
    <xf numFmtId="49" fontId="29" fillId="0" borderId="16" xfId="63" applyNumberFormat="1" applyFont="1" applyFill="1" applyBorder="1" applyAlignment="1">
      <alignment vertical="center" wrapText="1"/>
    </xf>
    <xf numFmtId="0" fontId="30" fillId="0" borderId="0" xfId="0" applyFont="1" applyFill="1" applyBorder="1" applyAlignment="1"/>
    <xf numFmtId="0" fontId="0" fillId="0" borderId="0" xfId="0" applyFont="1" applyFill="1" applyBorder="1" applyAlignment="1"/>
    <xf numFmtId="0" fontId="0" fillId="0" borderId="0" xfId="0" applyFont="1" applyFill="1" applyBorder="1" applyAlignment="1">
      <alignment vertical="center" wrapText="1"/>
    </xf>
    <xf numFmtId="0" fontId="0" fillId="0" borderId="0" xfId="0" applyFont="1" applyFill="1" applyBorder="1" applyAlignment="1">
      <alignment vertical="center"/>
    </xf>
    <xf numFmtId="0" fontId="31" fillId="0" borderId="0" xfId="0" applyFont="1" applyFill="1" applyAlignment="1">
      <alignment horizontal="center" vertical="center"/>
    </xf>
    <xf numFmtId="0" fontId="32" fillId="0" borderId="0" xfId="0" applyFont="1" applyFill="1" applyBorder="1" applyAlignment="1">
      <alignment horizontal="left"/>
    </xf>
    <xf numFmtId="0" fontId="32" fillId="0" borderId="0" xfId="0" applyFont="1" applyFill="1" applyBorder="1" applyAlignment="1"/>
    <xf numFmtId="0" fontId="32" fillId="0" borderId="0" xfId="0" applyFont="1" applyFill="1" applyBorder="1" applyAlignment="1">
      <alignment vertical="center" wrapText="1"/>
    </xf>
    <xf numFmtId="0" fontId="0" fillId="0" borderId="0" xfId="0" applyFont="1" applyFill="1" applyBorder="1" applyAlignment="1">
      <alignment horizontal="right"/>
    </xf>
    <xf numFmtId="0" fontId="19" fillId="0" borderId="1" xfId="0" applyFont="1" applyFill="1" applyBorder="1" applyAlignment="1">
      <alignment horizontal="center" vertical="center" wrapText="1"/>
    </xf>
    <xf numFmtId="0" fontId="19" fillId="0" borderId="1" xfId="73" applyNumberFormat="1" applyFont="1" applyFill="1" applyBorder="1" applyAlignment="1">
      <alignment horizontal="center" vertical="center"/>
    </xf>
    <xf numFmtId="0" fontId="19" fillId="0" borderId="5" xfId="73" applyNumberFormat="1" applyFont="1" applyFill="1" applyBorder="1" applyAlignment="1">
      <alignment horizontal="center" vertical="center" wrapText="1"/>
    </xf>
    <xf numFmtId="0" fontId="19" fillId="0" borderId="8" xfId="73" applyNumberFormat="1"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9" xfId="73" applyNumberFormat="1" applyFont="1" applyFill="1" applyBorder="1" applyAlignment="1">
      <alignment horizontal="center" vertical="center"/>
    </xf>
    <xf numFmtId="0" fontId="19" fillId="0" borderId="3" xfId="0" applyFont="1" applyBorder="1" applyAlignment="1">
      <alignment horizontal="center" vertical="center"/>
    </xf>
    <xf numFmtId="181" fontId="0" fillId="0" borderId="3"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81" fontId="33" fillId="0" borderId="3" xfId="0" applyNumberFormat="1" applyFont="1" applyFill="1" applyBorder="1" applyAlignment="1">
      <alignment horizontal="center" vertical="center" wrapText="1"/>
    </xf>
    <xf numFmtId="0" fontId="0" fillId="0" borderId="3" xfId="0" applyFont="1" applyFill="1" applyBorder="1" applyAlignment="1">
      <alignment vertical="center" wrapText="1"/>
    </xf>
    <xf numFmtId="0" fontId="34" fillId="0" borderId="3" xfId="0" applyFont="1" applyFill="1" applyBorder="1" applyAlignment="1">
      <alignment vertical="center"/>
    </xf>
    <xf numFmtId="181" fontId="35" fillId="0" borderId="3" xfId="0" applyNumberFormat="1" applyFont="1" applyFill="1" applyBorder="1" applyAlignment="1">
      <alignment horizontal="center" vertical="center"/>
    </xf>
    <xf numFmtId="181" fontId="0" fillId="2" borderId="3" xfId="0" applyNumberFormat="1" applyFont="1" applyFill="1" applyBorder="1" applyAlignment="1">
      <alignment horizontal="center" vertical="center" wrapText="1"/>
    </xf>
    <xf numFmtId="182" fontId="0" fillId="0" borderId="0" xfId="0" applyNumberFormat="1" applyFont="1" applyFill="1" applyBorder="1" applyAlignment="1"/>
    <xf numFmtId="10" fontId="0" fillId="0" borderId="0" xfId="0" applyNumberFormat="1" applyFont="1" applyFill="1" applyBorder="1" applyAlignment="1"/>
    <xf numFmtId="176" fontId="0" fillId="0" borderId="3" xfId="0" applyNumberFormat="1" applyFont="1" applyFill="1" applyBorder="1" applyAlignment="1">
      <alignment horizontal="center" vertical="center" wrapText="1"/>
    </xf>
    <xf numFmtId="0" fontId="19" fillId="0" borderId="0" xfId="0" applyFont="1"/>
    <xf numFmtId="0" fontId="2" fillId="0" borderId="0" xfId="0" applyFont="1"/>
    <xf numFmtId="0" fontId="24" fillId="0" borderId="0" xfId="0" applyFont="1" applyAlignment="1">
      <alignment horizontal="center"/>
    </xf>
    <xf numFmtId="0" fontId="19" fillId="0" borderId="0" xfId="0" applyFont="1" applyAlignment="1">
      <alignment horizontal="center"/>
    </xf>
    <xf numFmtId="0" fontId="28" fillId="0" borderId="0" xfId="0" applyFont="1" applyAlignment="1">
      <alignment horizontal="center"/>
    </xf>
    <xf numFmtId="0" fontId="0" fillId="0" borderId="0" xfId="0" applyAlignment="1">
      <alignment horizontal="center"/>
    </xf>
    <xf numFmtId="0" fontId="19" fillId="0" borderId="1" xfId="0" applyFont="1" applyBorder="1" applyAlignment="1">
      <alignment horizontal="center" vertical="center"/>
    </xf>
    <xf numFmtId="0" fontId="36" fillId="0" borderId="1" xfId="0" applyFont="1" applyBorder="1" applyAlignment="1">
      <alignment horizontal="center" vertical="center" wrapText="1"/>
    </xf>
    <xf numFmtId="0" fontId="19" fillId="0" borderId="9" xfId="0" applyFont="1" applyBorder="1" applyAlignment="1">
      <alignment horizontal="center" vertical="center"/>
    </xf>
    <xf numFmtId="0" fontId="28" fillId="0" borderId="9" xfId="0" applyFont="1" applyBorder="1" applyAlignment="1">
      <alignment horizontal="center" vertical="center" wrapText="1"/>
    </xf>
    <xf numFmtId="0" fontId="0" fillId="0" borderId="3" xfId="0" applyFont="1" applyBorder="1" applyAlignment="1">
      <alignment vertical="center"/>
    </xf>
    <xf numFmtId="181" fontId="2" fillId="0" borderId="3" xfId="0" applyNumberFormat="1" applyFont="1" applyBorder="1" applyAlignment="1">
      <alignment horizontal="center" vertical="center"/>
    </xf>
    <xf numFmtId="181" fontId="0" fillId="0" borderId="3" xfId="0" applyNumberFormat="1" applyFont="1" applyBorder="1" applyAlignment="1">
      <alignment horizontal="center" vertical="center"/>
    </xf>
    <xf numFmtId="177" fontId="0" fillId="0" borderId="3" xfId="0" applyNumberFormat="1" applyFont="1" applyBorder="1" applyAlignment="1">
      <alignment horizontal="center" vertical="center"/>
    </xf>
    <xf numFmtId="0" fontId="32" fillId="0" borderId="3" xfId="0" applyFont="1" applyBorder="1" applyAlignment="1">
      <alignment wrapText="1"/>
    </xf>
    <xf numFmtId="181" fontId="37" fillId="0" borderId="3" xfId="50" applyNumberFormat="1" applyFont="1" applyFill="1" applyBorder="1" applyAlignment="1">
      <alignment horizontal="center" vertical="center"/>
    </xf>
    <xf numFmtId="0" fontId="32" fillId="0" borderId="3" xfId="0" applyFont="1" applyBorder="1"/>
    <xf numFmtId="0" fontId="38" fillId="0" borderId="3" xfId="0" applyFont="1" applyBorder="1"/>
    <xf numFmtId="0" fontId="19" fillId="0" borderId="3" xfId="0" applyFont="1" applyBorder="1" applyAlignment="1">
      <alignment vertical="center"/>
    </xf>
    <xf numFmtId="181" fontId="28" fillId="0" borderId="3" xfId="0" applyNumberFormat="1" applyFont="1" applyBorder="1" applyAlignment="1">
      <alignment horizontal="center" vertical="center"/>
    </xf>
    <xf numFmtId="177" fontId="19" fillId="0" borderId="3" xfId="0" applyNumberFormat="1" applyFont="1" applyBorder="1" applyAlignment="1">
      <alignment horizontal="center" vertical="center"/>
    </xf>
    <xf numFmtId="0" fontId="39" fillId="0" borderId="3" xfId="0" applyFont="1" applyBorder="1" applyAlignment="1">
      <alignment wrapText="1"/>
    </xf>
    <xf numFmtId="181" fontId="0" fillId="0" borderId="3" xfId="0" applyNumberFormat="1" applyBorder="1" applyAlignment="1">
      <alignment horizontal="center" vertical="center"/>
    </xf>
    <xf numFmtId="0" fontId="32" fillId="0" borderId="3" xfId="0" applyFont="1" applyBorder="1" applyAlignment="1">
      <alignment vertical="center" wrapText="1"/>
    </xf>
    <xf numFmtId="0" fontId="39" fillId="0" borderId="3" xfId="0" applyFont="1" applyBorder="1"/>
    <xf numFmtId="0" fontId="0" fillId="0" borderId="3" xfId="0"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vertical="center"/>
    </xf>
    <xf numFmtId="0" fontId="24" fillId="0" borderId="0" xfId="0" applyFont="1" applyAlignment="1">
      <alignment horizontal="center" vertical="center"/>
    </xf>
    <xf numFmtId="0" fontId="19" fillId="0" borderId="0" xfId="0" applyFont="1" applyAlignment="1">
      <alignment horizontal="center" vertical="center"/>
    </xf>
    <xf numFmtId="3" fontId="0" fillId="3" borderId="3" xfId="0" applyNumberFormat="1" applyFont="1" applyFill="1" applyBorder="1" applyAlignment="1" applyProtection="1">
      <alignment vertical="center"/>
      <protection locked="0"/>
    </xf>
    <xf numFmtId="181" fontId="28" fillId="0" borderId="9" xfId="0" applyNumberFormat="1" applyFont="1" applyBorder="1" applyAlignment="1">
      <alignment horizontal="center" vertical="center" wrapText="1"/>
    </xf>
    <xf numFmtId="181" fontId="19" fillId="0" borderId="9" xfId="0" applyNumberFormat="1" applyFont="1" applyBorder="1" applyAlignment="1">
      <alignment horizontal="center" vertical="center"/>
    </xf>
    <xf numFmtId="0" fontId="19" fillId="0" borderId="3" xfId="0" applyFont="1" applyBorder="1" applyAlignment="1">
      <alignment horizontal="center"/>
    </xf>
    <xf numFmtId="0" fontId="0" fillId="0" borderId="3" xfId="0" applyFont="1" applyBorder="1"/>
    <xf numFmtId="0" fontId="40" fillId="3" borderId="3" xfId="0" applyFont="1" applyFill="1" applyBorder="1" applyAlignment="1" applyProtection="1">
      <alignment vertical="center"/>
      <protection locked="0"/>
    </xf>
    <xf numFmtId="181" fontId="19" fillId="0" borderId="3" xfId="0" applyNumberFormat="1" applyFont="1" applyBorder="1" applyAlignment="1">
      <alignment horizontal="center" vertical="center"/>
    </xf>
    <xf numFmtId="0" fontId="0" fillId="3" borderId="3" xfId="0" applyFont="1" applyFill="1" applyBorder="1" applyAlignment="1" applyProtection="1">
      <alignment vertical="center"/>
      <protection locked="0"/>
    </xf>
    <xf numFmtId="0" fontId="6" fillId="0" borderId="3" xfId="0" applyFont="1" applyBorder="1" applyAlignment="1">
      <alignment wrapText="1"/>
    </xf>
    <xf numFmtId="181" fontId="2" fillId="0" borderId="3" xfId="0" applyNumberFormat="1" applyFont="1" applyFill="1" applyBorder="1" applyAlignment="1">
      <alignment horizontal="center" vertical="center"/>
    </xf>
    <xf numFmtId="0" fontId="6" fillId="0" borderId="3" xfId="0" applyFont="1" applyBorder="1" applyAlignment="1">
      <alignment vertical="center" wrapText="1"/>
    </xf>
    <xf numFmtId="0" fontId="19" fillId="0" borderId="3" xfId="0" applyFont="1" applyBorder="1"/>
    <xf numFmtId="181" fontId="0" fillId="0" borderId="0" xfId="0" applyNumberFormat="1"/>
    <xf numFmtId="0" fontId="0" fillId="0" borderId="0" xfId="0" applyAlignment="1">
      <alignment horizontal="right"/>
    </xf>
    <xf numFmtId="181" fontId="2" fillId="0" borderId="9" xfId="0" applyNumberFormat="1" applyFont="1" applyBorder="1" applyAlignment="1">
      <alignment horizontal="center" vertical="center"/>
    </xf>
    <xf numFmtId="177" fontId="0" fillId="0" borderId="3" xfId="0" applyNumberFormat="1" applyBorder="1" applyAlignment="1">
      <alignment horizontal="center" vertical="center"/>
    </xf>
    <xf numFmtId="181" fontId="2" fillId="0" borderId="0" xfId="0" applyNumberFormat="1" applyFont="1" applyAlignment="1">
      <alignment horizontal="center" vertical="center"/>
    </xf>
    <xf numFmtId="0" fontId="32" fillId="0" borderId="3" xfId="0" applyFont="1" applyBorder="1" applyAlignment="1">
      <alignment vertical="center"/>
    </xf>
    <xf numFmtId="0" fontId="41" fillId="0" borderId="3" xfId="0" applyFont="1" applyBorder="1" applyAlignment="1">
      <alignment vertical="center"/>
    </xf>
    <xf numFmtId="0" fontId="42" fillId="0" borderId="3" xfId="0" applyFont="1" applyBorder="1" applyAlignment="1">
      <alignment vertical="center"/>
    </xf>
    <xf numFmtId="0" fontId="0" fillId="0" borderId="3" xfId="0" applyFont="1" applyBorder="1" applyAlignment="1">
      <alignment horizontal="center" vertical="center"/>
    </xf>
    <xf numFmtId="0" fontId="0" fillId="0" borderId="0" xfId="0" applyAlignment="1">
      <alignment horizontal="left" vertical="center"/>
    </xf>
    <xf numFmtId="177" fontId="0" fillId="0" borderId="0" xfId="0" applyNumberFormat="1"/>
    <xf numFmtId="181" fontId="28" fillId="0" borderId="9" xfId="0" applyNumberFormat="1" applyFont="1" applyBorder="1" applyAlignment="1">
      <alignment horizontal="center" vertical="center"/>
    </xf>
    <xf numFmtId="0" fontId="43" fillId="0" borderId="3" xfId="59" applyNumberFormat="1" applyFont="1" applyFill="1" applyBorder="1" applyAlignment="1" applyProtection="1">
      <alignment horizontal="left" vertical="center"/>
      <protection locked="0"/>
    </xf>
    <xf numFmtId="0" fontId="0" fillId="0" borderId="3" xfId="0" applyBorder="1"/>
    <xf numFmtId="0" fontId="44" fillId="0" borderId="3" xfId="59" applyNumberFormat="1" applyFont="1" applyFill="1" applyBorder="1" applyAlignment="1" applyProtection="1">
      <alignment horizontal="left" vertical="center"/>
      <protection locked="0"/>
    </xf>
    <xf numFmtId="0" fontId="6" fillId="0" borderId="3" xfId="59" applyNumberFormat="1" applyFont="1" applyFill="1" applyBorder="1" applyAlignment="1" applyProtection="1">
      <alignment horizontal="left" vertical="center"/>
      <protection locked="0"/>
    </xf>
    <xf numFmtId="181" fontId="28" fillId="0" borderId="3" xfId="0" applyNumberFormat="1" applyFont="1" applyFill="1" applyBorder="1" applyAlignment="1">
      <alignment horizontal="center" vertical="center"/>
    </xf>
    <xf numFmtId="0" fontId="6" fillId="0" borderId="3" xfId="0" applyFont="1" applyFill="1" applyBorder="1" applyAlignment="1">
      <alignment horizontal="left" vertical="center" wrapText="1"/>
    </xf>
    <xf numFmtId="0" fontId="0" fillId="0" borderId="3" xfId="0" applyFont="1" applyBorder="1" applyAlignment="1">
      <alignment vertical="center" wrapText="1"/>
    </xf>
    <xf numFmtId="0" fontId="0" fillId="0" borderId="3" xfId="0" applyNumberFormat="1" applyFont="1" applyBorder="1" applyAlignment="1">
      <alignment wrapText="1"/>
    </xf>
    <xf numFmtId="0" fontId="0" fillId="0" borderId="3" xfId="0" applyFont="1" applyBorder="1" applyAlignment="1">
      <alignment horizontal="left"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2 4" xfId="50"/>
    <cellStyle name="常规 8" xfId="51"/>
    <cellStyle name="常规_2010年进度表" xfId="52"/>
    <cellStyle name="常规 16" xfId="53"/>
    <cellStyle name="常规_2007年地方预算表格（修订2版） 2" xfId="54"/>
    <cellStyle name="常规 5 2" xfId="55"/>
    <cellStyle name="常规 2" xfId="56"/>
    <cellStyle name="常规 3" xfId="57"/>
    <cellStyle name="常规 7" xfId="58"/>
    <cellStyle name="常规 6" xfId="59"/>
    <cellStyle name="常规_教科文" xfId="60"/>
    <cellStyle name="常规_行政政法" xfId="61"/>
    <cellStyle name="常规 5" xfId="62"/>
    <cellStyle name="Normal" xfId="63"/>
    <cellStyle name="常规 4" xfId="64"/>
    <cellStyle name="常规 10" xfId="65"/>
    <cellStyle name="常规 2 2" xfId="66"/>
    <cellStyle name="常规 2 3" xfId="67"/>
    <cellStyle name="常规 12" xfId="68"/>
    <cellStyle name="常规_汇总 (2)_37" xfId="69"/>
    <cellStyle name="常规_汇总 (2)_42" xfId="70"/>
    <cellStyle name="常规_2011年财政一般预算收支（代编）简表（市直）" xfId="71"/>
    <cellStyle name="常规_2017年" xfId="72"/>
    <cellStyle name="常规_2016决算总表（空白）" xfId="73"/>
    <cellStyle name="常规 17" xfId="74"/>
    <cellStyle name="常规 2 5" xfId="75"/>
    <cellStyle name="常规 9" xfId="76"/>
    <cellStyle name="千位分隔 2" xfId="77"/>
    <cellStyle name="常规 13" xfId="78"/>
    <cellStyle name="常规 11" xfId="79"/>
    <cellStyle name="常规_2023年部门预算单位申请专项支出明细表 2" xfId="80"/>
    <cellStyle name="常规 6 2" xfId="81"/>
    <cellStyle name="常规_Sheet1_2" xfId="82"/>
    <cellStyle name="常规 7 2" xfId="8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Zeros="0" tabSelected="1" workbookViewId="0">
      <selection activeCell="C33" sqref="C33"/>
    </sheetView>
  </sheetViews>
  <sheetFormatPr defaultColWidth="9" defaultRowHeight="15" outlineLevelCol="5"/>
  <cols>
    <col min="1" max="1" width="32" customWidth="1"/>
    <col min="2" max="2" width="10.25" style="167" customWidth="1"/>
    <col min="3" max="3" width="12.375" customWidth="1"/>
    <col min="4" max="4" width="13" customWidth="1"/>
    <col min="5" max="5" width="11.875" style="218" customWidth="1"/>
    <col min="6" max="6" width="41" customWidth="1"/>
  </cols>
  <sheetData>
    <row r="1" ht="18" customHeight="1" spans="1:1">
      <c r="A1" t="s">
        <v>0</v>
      </c>
    </row>
    <row r="2" ht="23" spans="1:6">
      <c r="A2" s="194" t="s">
        <v>1</v>
      </c>
      <c r="B2" s="195"/>
      <c r="C2" s="195"/>
      <c r="D2" s="195"/>
      <c r="E2" s="195"/>
      <c r="F2" s="195"/>
    </row>
    <row r="3" spans="6:6">
      <c r="F3" s="209" t="s">
        <v>2</v>
      </c>
    </row>
    <row r="4" ht="25.15" customHeight="1" spans="1:6">
      <c r="A4" s="172" t="s">
        <v>3</v>
      </c>
      <c r="B4" s="173" t="s">
        <v>4</v>
      </c>
      <c r="C4" s="172" t="s">
        <v>5</v>
      </c>
      <c r="D4" s="155" t="s">
        <v>6</v>
      </c>
      <c r="E4" s="155"/>
      <c r="F4" s="172" t="s">
        <v>7</v>
      </c>
    </row>
    <row r="5" ht="25.15" customHeight="1" spans="1:6">
      <c r="A5" s="174"/>
      <c r="B5" s="175"/>
      <c r="C5" s="174"/>
      <c r="D5" s="155" t="s">
        <v>8</v>
      </c>
      <c r="E5" s="186" t="s">
        <v>9</v>
      </c>
      <c r="F5" s="174"/>
    </row>
    <row r="6" s="166" customFormat="1" ht="28" customHeight="1" spans="1:6">
      <c r="A6" s="184" t="s">
        <v>10</v>
      </c>
      <c r="B6" s="219">
        <f>SUM(B7:B20)</f>
        <v>132311</v>
      </c>
      <c r="C6" s="219">
        <f>SUM(C7:C20)</f>
        <v>121338</v>
      </c>
      <c r="D6" s="219">
        <f>SUM(D7:D20)</f>
        <v>-10973</v>
      </c>
      <c r="E6" s="186">
        <f>D6/B6*100</f>
        <v>-8.29333917814845</v>
      </c>
      <c r="F6" s="206" t="s">
        <v>11</v>
      </c>
    </row>
    <row r="7" ht="21" customHeight="1" spans="1:6">
      <c r="A7" s="220" t="s">
        <v>12</v>
      </c>
      <c r="B7" s="177">
        <v>54182</v>
      </c>
      <c r="C7" s="205">
        <v>51563</v>
      </c>
      <c r="D7" s="178">
        <f>C7-B7</f>
        <v>-2619</v>
      </c>
      <c r="E7" s="179">
        <f>D7/B7*100</f>
        <v>-4.83370861171607</v>
      </c>
      <c r="F7" s="221"/>
    </row>
    <row r="8" ht="21" customHeight="1" spans="1:6">
      <c r="A8" s="220" t="s">
        <v>13</v>
      </c>
      <c r="B8" s="177">
        <v>13680</v>
      </c>
      <c r="C8" s="205">
        <v>19195</v>
      </c>
      <c r="D8" s="178">
        <f>C8-B8</f>
        <v>5515</v>
      </c>
      <c r="E8" s="179">
        <f>D8/B8*100</f>
        <v>40.3143274853801</v>
      </c>
      <c r="F8" s="182"/>
    </row>
    <row r="9" ht="21" customHeight="1" spans="1:6">
      <c r="A9" s="220" t="s">
        <v>14</v>
      </c>
      <c r="B9" s="177">
        <v>10584</v>
      </c>
      <c r="C9" s="205">
        <v>12430</v>
      </c>
      <c r="D9" s="178">
        <f>C9-B9</f>
        <v>1846</v>
      </c>
      <c r="E9" s="179">
        <f>D9/B9*100</f>
        <v>17.4414210128496</v>
      </c>
      <c r="F9" s="182"/>
    </row>
    <row r="10" ht="21" customHeight="1" spans="1:6">
      <c r="A10" s="222" t="s">
        <v>15</v>
      </c>
      <c r="B10" s="177">
        <v>351</v>
      </c>
      <c r="C10" s="205">
        <v>403</v>
      </c>
      <c r="D10" s="178">
        <f t="shared" ref="D10:D20" si="0">C10-B10</f>
        <v>52</v>
      </c>
      <c r="E10" s="179">
        <f t="shared" ref="E10:E18" si="1">D10/B10*100</f>
        <v>14.8148148148148</v>
      </c>
      <c r="F10" s="182"/>
    </row>
    <row r="11" ht="21" customHeight="1" spans="1:6">
      <c r="A11" s="222" t="s">
        <v>16</v>
      </c>
      <c r="B11" s="177">
        <v>5325</v>
      </c>
      <c r="C11" s="205">
        <v>4756</v>
      </c>
      <c r="D11" s="178">
        <f t="shared" si="0"/>
        <v>-569</v>
      </c>
      <c r="E11" s="179">
        <f t="shared" si="1"/>
        <v>-10.6854460093897</v>
      </c>
      <c r="F11" s="182"/>
    </row>
    <row r="12" ht="21" customHeight="1" spans="1:6">
      <c r="A12" s="222" t="s">
        <v>17</v>
      </c>
      <c r="B12" s="177">
        <v>9380</v>
      </c>
      <c r="C12" s="205">
        <v>10572</v>
      </c>
      <c r="D12" s="178">
        <f t="shared" si="0"/>
        <v>1192</v>
      </c>
      <c r="E12" s="179">
        <f t="shared" si="1"/>
        <v>12.7078891257996</v>
      </c>
      <c r="F12" s="182"/>
    </row>
    <row r="13" ht="21" customHeight="1" spans="1:6">
      <c r="A13" s="222" t="s">
        <v>18</v>
      </c>
      <c r="B13" s="177">
        <v>3030</v>
      </c>
      <c r="C13" s="205">
        <v>2930</v>
      </c>
      <c r="D13" s="178">
        <f t="shared" si="0"/>
        <v>-100</v>
      </c>
      <c r="E13" s="179">
        <f t="shared" si="1"/>
        <v>-3.3003300330033</v>
      </c>
      <c r="F13" s="182"/>
    </row>
    <row r="14" ht="21" customHeight="1" spans="1:6">
      <c r="A14" s="222" t="s">
        <v>19</v>
      </c>
      <c r="B14" s="177">
        <v>2817</v>
      </c>
      <c r="C14" s="205">
        <v>2174</v>
      </c>
      <c r="D14" s="178">
        <f t="shared" si="0"/>
        <v>-643</v>
      </c>
      <c r="E14" s="179">
        <f t="shared" si="1"/>
        <v>-22.8257011004615</v>
      </c>
      <c r="F14" s="182"/>
    </row>
    <row r="15" ht="21" customHeight="1" spans="1:6">
      <c r="A15" s="222" t="s">
        <v>20</v>
      </c>
      <c r="B15" s="177">
        <v>5040</v>
      </c>
      <c r="C15" s="205">
        <v>1299</v>
      </c>
      <c r="D15" s="178">
        <f t="shared" si="0"/>
        <v>-3741</v>
      </c>
      <c r="E15" s="179">
        <f t="shared" si="1"/>
        <v>-74.2261904761905</v>
      </c>
      <c r="F15" s="182"/>
    </row>
    <row r="16" ht="21" customHeight="1" spans="1:6">
      <c r="A16" s="222" t="s">
        <v>21</v>
      </c>
      <c r="B16" s="177">
        <v>2465</v>
      </c>
      <c r="C16" s="205">
        <v>2391</v>
      </c>
      <c r="D16" s="178">
        <f t="shared" si="0"/>
        <v>-74</v>
      </c>
      <c r="E16" s="179">
        <f t="shared" si="1"/>
        <v>-3.00202839756592</v>
      </c>
      <c r="F16" s="182"/>
    </row>
    <row r="17" ht="21" customHeight="1" spans="1:6">
      <c r="A17" s="220" t="s">
        <v>22</v>
      </c>
      <c r="B17" s="177">
        <v>12077</v>
      </c>
      <c r="C17" s="205">
        <v>6519</v>
      </c>
      <c r="D17" s="178">
        <f t="shared" si="0"/>
        <v>-5558</v>
      </c>
      <c r="E17" s="179">
        <f t="shared" si="1"/>
        <v>-46.0213629212553</v>
      </c>
      <c r="F17" s="182"/>
    </row>
    <row r="18" ht="21" customHeight="1" spans="1:6">
      <c r="A18" s="222" t="s">
        <v>23</v>
      </c>
      <c r="B18" s="177">
        <v>12680</v>
      </c>
      <c r="C18" s="205">
        <v>6320</v>
      </c>
      <c r="D18" s="178">
        <f t="shared" si="0"/>
        <v>-6360</v>
      </c>
      <c r="E18" s="179">
        <f t="shared" si="1"/>
        <v>-50.1577287066246</v>
      </c>
      <c r="F18" s="182"/>
    </row>
    <row r="19" ht="21" customHeight="1" spans="1:6">
      <c r="A19" s="222" t="s">
        <v>24</v>
      </c>
      <c r="B19" s="177">
        <v>700</v>
      </c>
      <c r="C19" s="177">
        <v>783</v>
      </c>
      <c r="D19" s="178">
        <f t="shared" si="0"/>
        <v>83</v>
      </c>
      <c r="E19" s="179">
        <f t="shared" ref="E19:E36" si="2">D19/B19*100</f>
        <v>11.8571428571429</v>
      </c>
      <c r="F19" s="182"/>
    </row>
    <row r="20" s="166" customFormat="1" ht="21" customHeight="1" spans="1:6">
      <c r="A20" s="223" t="s">
        <v>25</v>
      </c>
      <c r="B20" s="177">
        <v>0</v>
      </c>
      <c r="C20" s="177">
        <v>3</v>
      </c>
      <c r="D20" s="178">
        <f t="shared" si="0"/>
        <v>3</v>
      </c>
      <c r="E20" s="179"/>
      <c r="F20" s="207"/>
    </row>
    <row r="21" s="166" customFormat="1" ht="22" customHeight="1" spans="1:6">
      <c r="A21" s="184" t="s">
        <v>26</v>
      </c>
      <c r="B21" s="224">
        <f>SUM(B22:B29)</f>
        <v>61914</v>
      </c>
      <c r="C21" s="224">
        <f>SUM(C22:C29)</f>
        <v>72518</v>
      </c>
      <c r="D21" s="224">
        <f>SUM(D22:D29)</f>
        <v>10604</v>
      </c>
      <c r="E21" s="186">
        <f t="shared" si="2"/>
        <v>17.1269825887521</v>
      </c>
      <c r="F21" s="206" t="s">
        <v>27</v>
      </c>
    </row>
    <row r="22" ht="21" customHeight="1" spans="1:6">
      <c r="A22" s="176" t="s">
        <v>28</v>
      </c>
      <c r="B22" s="205">
        <v>5408</v>
      </c>
      <c r="C22" s="205">
        <v>4750</v>
      </c>
      <c r="D22" s="178">
        <f>C22-B22</f>
        <v>-658</v>
      </c>
      <c r="E22" s="179">
        <f t="shared" si="2"/>
        <v>-12.1671597633136</v>
      </c>
      <c r="F22" s="221"/>
    </row>
    <row r="23" ht="21" customHeight="1" spans="1:6">
      <c r="A23" s="176" t="s">
        <v>29</v>
      </c>
      <c r="B23" s="205">
        <v>4274</v>
      </c>
      <c r="C23" s="205">
        <v>5112</v>
      </c>
      <c r="D23" s="178">
        <f>C23-B23</f>
        <v>838</v>
      </c>
      <c r="E23" s="179">
        <f t="shared" si="2"/>
        <v>19.6069255966308</v>
      </c>
      <c r="F23" s="221"/>
    </row>
    <row r="24" s="166" customFormat="1" ht="21" customHeight="1" spans="1:6">
      <c r="A24" s="176" t="s">
        <v>30</v>
      </c>
      <c r="B24" s="205">
        <v>2169</v>
      </c>
      <c r="C24" s="205">
        <v>3303</v>
      </c>
      <c r="D24" s="178">
        <f>C24-B24</f>
        <v>1134</v>
      </c>
      <c r="E24" s="179">
        <f t="shared" si="2"/>
        <v>52.2821576763486</v>
      </c>
      <c r="F24" s="207"/>
    </row>
    <row r="25" ht="21" customHeight="1" spans="1:6">
      <c r="A25" s="176" t="s">
        <v>31</v>
      </c>
      <c r="B25" s="205"/>
      <c r="C25" s="205">
        <v>2509</v>
      </c>
      <c r="D25" s="178">
        <f>C25-B25</f>
        <v>2509</v>
      </c>
      <c r="E25" s="179"/>
      <c r="F25" s="200"/>
    </row>
    <row r="26" ht="21" customHeight="1" spans="1:6">
      <c r="A26" s="176" t="s">
        <v>32</v>
      </c>
      <c r="B26" s="205">
        <v>49943</v>
      </c>
      <c r="C26" s="205">
        <v>54612</v>
      </c>
      <c r="D26" s="178">
        <f t="shared" ref="D26:D36" si="3">C26-B26</f>
        <v>4669</v>
      </c>
      <c r="E26" s="179">
        <f t="shared" si="2"/>
        <v>9.34865746951525</v>
      </c>
      <c r="F26" s="221"/>
    </row>
    <row r="27" ht="21" customHeight="1" spans="1:6">
      <c r="A27" s="176" t="s">
        <v>33</v>
      </c>
      <c r="B27" s="205"/>
      <c r="C27" s="205"/>
      <c r="D27" s="178">
        <f t="shared" si="3"/>
        <v>0</v>
      </c>
      <c r="E27" s="179"/>
      <c r="F27" s="221"/>
    </row>
    <row r="28" ht="21" customHeight="1" spans="1:6">
      <c r="A28" s="176" t="s">
        <v>34</v>
      </c>
      <c r="B28" s="205">
        <v>70</v>
      </c>
      <c r="C28" s="205">
        <v>72</v>
      </c>
      <c r="D28" s="178">
        <f t="shared" si="3"/>
        <v>2</v>
      </c>
      <c r="E28" s="179">
        <f t="shared" si="2"/>
        <v>2.85714285714286</v>
      </c>
      <c r="F28" s="221"/>
    </row>
    <row r="29" ht="21" customHeight="1" spans="1:6">
      <c r="A29" s="176" t="s">
        <v>35</v>
      </c>
      <c r="B29" s="205">
        <v>50</v>
      </c>
      <c r="C29" s="205">
        <v>2160</v>
      </c>
      <c r="D29" s="178">
        <f t="shared" si="3"/>
        <v>2110</v>
      </c>
      <c r="E29" s="179">
        <f t="shared" si="2"/>
        <v>4220</v>
      </c>
      <c r="F29" s="221"/>
    </row>
    <row r="30" s="166" customFormat="1" ht="28" customHeight="1" spans="1:6">
      <c r="A30" s="184" t="s">
        <v>36</v>
      </c>
      <c r="B30" s="185">
        <f>B6+B21</f>
        <v>194225</v>
      </c>
      <c r="C30" s="185">
        <f>C6+C21</f>
        <v>193856</v>
      </c>
      <c r="D30" s="185">
        <f>D6+D21</f>
        <v>-369</v>
      </c>
      <c r="E30" s="186">
        <f t="shared" si="2"/>
        <v>-0.189985841163599</v>
      </c>
      <c r="F30" s="225" t="s">
        <v>37</v>
      </c>
    </row>
    <row r="31" ht="22.5" customHeight="1" spans="1:6">
      <c r="A31" s="226" t="s">
        <v>38</v>
      </c>
      <c r="B31" s="177">
        <v>214235</v>
      </c>
      <c r="C31" s="177">
        <v>314892</v>
      </c>
      <c r="D31" s="178">
        <f>C31-B31</f>
        <v>100657</v>
      </c>
      <c r="E31" s="179">
        <f t="shared" si="2"/>
        <v>46.9843863047588</v>
      </c>
      <c r="F31" s="221"/>
    </row>
    <row r="32" ht="21.95" customHeight="1" spans="1:6">
      <c r="A32" s="176" t="s">
        <v>39</v>
      </c>
      <c r="B32" s="177"/>
      <c r="C32" s="177">
        <v>13013</v>
      </c>
      <c r="D32" s="178">
        <f t="shared" si="3"/>
        <v>13013</v>
      </c>
      <c r="E32" s="179"/>
      <c r="F32" s="221"/>
    </row>
    <row r="33" ht="34" customHeight="1" spans="1:6">
      <c r="A33" s="176" t="s">
        <v>40</v>
      </c>
      <c r="B33" s="177">
        <v>58162</v>
      </c>
      <c r="C33" s="177">
        <f>109855-2300</f>
        <v>107555</v>
      </c>
      <c r="D33" s="178">
        <f t="shared" si="3"/>
        <v>49393</v>
      </c>
      <c r="E33" s="179">
        <f>D33/B33*100</f>
        <v>84.9231456965029</v>
      </c>
      <c r="F33" s="227" t="s">
        <v>41</v>
      </c>
    </row>
    <row r="34" ht="30" customHeight="1" spans="1:6">
      <c r="A34" s="226" t="s">
        <v>42</v>
      </c>
      <c r="B34" s="177">
        <v>38175</v>
      </c>
      <c r="C34" s="177">
        <v>46670</v>
      </c>
      <c r="D34" s="178">
        <f t="shared" si="3"/>
        <v>8495</v>
      </c>
      <c r="E34" s="179">
        <f>D34/B34*100</f>
        <v>22.2527832351015</v>
      </c>
      <c r="F34" s="206" t="s">
        <v>43</v>
      </c>
    </row>
    <row r="35" ht="21.95" customHeight="1" spans="1:6">
      <c r="A35" s="176" t="s">
        <v>44</v>
      </c>
      <c r="B35" s="177">
        <v>1611</v>
      </c>
      <c r="C35" s="177">
        <v>9292</v>
      </c>
      <c r="D35" s="178">
        <f t="shared" si="3"/>
        <v>7681</v>
      </c>
      <c r="E35" s="179"/>
      <c r="F35" s="221"/>
    </row>
    <row r="36" s="166" customFormat="1" ht="21" customHeight="1" spans="1:6">
      <c r="A36" s="228" t="s">
        <v>45</v>
      </c>
      <c r="B36" s="185"/>
      <c r="C36" s="177"/>
      <c r="D36" s="178">
        <f t="shared" si="3"/>
        <v>0</v>
      </c>
      <c r="E36" s="179"/>
      <c r="F36" s="207"/>
    </row>
    <row r="37" s="166" customFormat="1" ht="21" customHeight="1" spans="1:6">
      <c r="A37" s="184" t="s">
        <v>46</v>
      </c>
      <c r="B37" s="185">
        <f>SUM(B30:B36)</f>
        <v>506408</v>
      </c>
      <c r="C37" s="185">
        <f>SUM(C30:C36)</f>
        <v>685278</v>
      </c>
      <c r="D37" s="185">
        <f>SUM(D30:D36)</f>
        <v>178870</v>
      </c>
      <c r="E37" s="186">
        <f>D37/B37*100</f>
        <v>35.3213219380421</v>
      </c>
      <c r="F37" s="207"/>
    </row>
    <row r="38" ht="25" customHeight="1" spans="1:6">
      <c r="A38" s="217" t="s">
        <v>47</v>
      </c>
      <c r="B38" s="217"/>
      <c r="C38" s="217"/>
      <c r="D38" s="217"/>
      <c r="E38" s="217"/>
      <c r="F38" s="217"/>
    </row>
  </sheetData>
  <mergeCells count="7">
    <mergeCell ref="A2:F2"/>
    <mergeCell ref="D4:E4"/>
    <mergeCell ref="A38:F38"/>
    <mergeCell ref="A4:A5"/>
    <mergeCell ref="B4:B5"/>
    <mergeCell ref="C4:C5"/>
    <mergeCell ref="F4:F5"/>
  </mergeCells>
  <printOptions horizontalCentered="1"/>
  <pageMargins left="0.472222222222222" right="0.314583333333333" top="0.66875" bottom="0.629861111111111" header="0.0388888888888889" footer="0.196527777777778"/>
  <pageSetup paperSize="9" orientation="landscape" useFirstPageNumber="1"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opLeftCell="A2" workbookViewId="0">
      <selection activeCell="F9" sqref="F9"/>
    </sheetView>
  </sheetViews>
  <sheetFormatPr defaultColWidth="9" defaultRowHeight="15" outlineLevelCol="7"/>
  <cols>
    <col min="1" max="1" width="13.25" style="1" customWidth="1"/>
    <col min="2" max="2" width="9.5" style="1" customWidth="1"/>
    <col min="3" max="3" width="12.125" style="1" customWidth="1"/>
    <col min="4" max="4" width="9.5" style="1" customWidth="1"/>
    <col min="5" max="5" width="19.375" style="1" customWidth="1"/>
    <col min="6" max="6" width="14.25" style="1" customWidth="1"/>
    <col min="7" max="7" width="71.125" style="1" customWidth="1"/>
    <col min="8" max="8" width="12.75" style="1" customWidth="1"/>
    <col min="9" max="16384" width="9" style="1"/>
  </cols>
  <sheetData>
    <row r="1" ht="28" customHeight="1" spans="1:1">
      <c r="A1" s="1" t="s">
        <v>291</v>
      </c>
    </row>
    <row r="2" ht="25" customHeight="1" spans="1:8">
      <c r="A2" s="2" t="s">
        <v>292</v>
      </c>
      <c r="B2" s="2"/>
      <c r="C2" s="2"/>
      <c r="D2" s="2"/>
      <c r="E2" s="2"/>
      <c r="F2" s="2"/>
      <c r="G2" s="2"/>
      <c r="H2" s="2"/>
    </row>
    <row r="3" ht="21" customHeight="1" spans="1:8">
      <c r="A3" s="3"/>
      <c r="B3" s="3"/>
      <c r="C3" s="3"/>
      <c r="D3" s="3"/>
      <c r="E3" s="3"/>
      <c r="F3" s="3"/>
      <c r="G3" s="3"/>
      <c r="H3" s="3" t="s">
        <v>2</v>
      </c>
    </row>
    <row r="4" ht="33" customHeight="1" spans="1:8">
      <c r="A4" s="4" t="s">
        <v>293</v>
      </c>
      <c r="B4" s="5" t="s">
        <v>294</v>
      </c>
      <c r="C4" s="6" t="s">
        <v>295</v>
      </c>
      <c r="D4" s="5" t="s">
        <v>174</v>
      </c>
      <c r="E4" s="5" t="s">
        <v>175</v>
      </c>
      <c r="F4" s="7" t="s">
        <v>296</v>
      </c>
      <c r="G4" s="8" t="s">
        <v>297</v>
      </c>
      <c r="H4" s="9" t="s">
        <v>298</v>
      </c>
    </row>
    <row r="5" ht="33" customHeight="1" spans="1:8">
      <c r="A5" s="10" t="s">
        <v>299</v>
      </c>
      <c r="B5" s="11" t="s">
        <v>300</v>
      </c>
      <c r="C5" s="12" t="s">
        <v>301</v>
      </c>
      <c r="D5" s="13">
        <v>2240799</v>
      </c>
      <c r="E5" s="14" t="s">
        <v>302</v>
      </c>
      <c r="F5" s="15" t="s">
        <v>303</v>
      </c>
      <c r="G5" s="16" t="s">
        <v>304</v>
      </c>
      <c r="H5" s="17">
        <v>51.631647</v>
      </c>
    </row>
    <row r="6" ht="33" customHeight="1" spans="1:8">
      <c r="A6" s="18" t="s">
        <v>305</v>
      </c>
      <c r="B6" s="11" t="s">
        <v>306</v>
      </c>
      <c r="C6" s="12" t="s">
        <v>301</v>
      </c>
      <c r="D6" s="13">
        <v>2081099</v>
      </c>
      <c r="E6" s="19" t="s">
        <v>307</v>
      </c>
      <c r="F6" s="19" t="s">
        <v>308</v>
      </c>
      <c r="G6" s="20" t="s">
        <v>309</v>
      </c>
      <c r="H6" s="17">
        <v>61.01</v>
      </c>
    </row>
    <row r="7" ht="33" customHeight="1" spans="1:8">
      <c r="A7" s="10" t="s">
        <v>310</v>
      </c>
      <c r="B7" s="11" t="s">
        <v>311</v>
      </c>
      <c r="C7" s="21" t="s">
        <v>312</v>
      </c>
      <c r="D7" s="13">
        <v>2130306</v>
      </c>
      <c r="E7" s="22" t="s">
        <v>313</v>
      </c>
      <c r="F7" s="23" t="s">
        <v>314</v>
      </c>
      <c r="G7" s="24" t="s">
        <v>315</v>
      </c>
      <c r="H7" s="17">
        <v>51</v>
      </c>
    </row>
    <row r="8" ht="33" customHeight="1" spans="1:8">
      <c r="A8" s="10" t="s">
        <v>310</v>
      </c>
      <c r="B8" s="11" t="s">
        <v>316</v>
      </c>
      <c r="C8" s="21" t="s">
        <v>312</v>
      </c>
      <c r="D8" s="13">
        <v>2130306</v>
      </c>
      <c r="E8" s="19" t="s">
        <v>313</v>
      </c>
      <c r="F8" s="15" t="s">
        <v>314</v>
      </c>
      <c r="G8" s="19" t="s">
        <v>317</v>
      </c>
      <c r="H8" s="17">
        <v>95.883357</v>
      </c>
    </row>
    <row r="9" ht="33" customHeight="1" spans="1:8">
      <c r="A9" s="10" t="s">
        <v>299</v>
      </c>
      <c r="B9" s="11" t="s">
        <v>318</v>
      </c>
      <c r="C9" s="21" t="s">
        <v>319</v>
      </c>
      <c r="D9" s="13">
        <v>2109999</v>
      </c>
      <c r="E9" s="19" t="s">
        <v>320</v>
      </c>
      <c r="F9" s="15" t="s">
        <v>303</v>
      </c>
      <c r="G9" s="25" t="s">
        <v>321</v>
      </c>
      <c r="H9" s="17">
        <v>55.9818</v>
      </c>
    </row>
    <row r="10" ht="33" customHeight="1" spans="1:8">
      <c r="A10" s="18" t="s">
        <v>305</v>
      </c>
      <c r="B10" s="11" t="s">
        <v>322</v>
      </c>
      <c r="C10" s="12" t="s">
        <v>323</v>
      </c>
      <c r="D10" s="13">
        <v>2100408</v>
      </c>
      <c r="E10" s="19" t="s">
        <v>324</v>
      </c>
      <c r="F10" s="19" t="s">
        <v>325</v>
      </c>
      <c r="G10" s="19" t="s">
        <v>326</v>
      </c>
      <c r="H10" s="17">
        <v>585.54</v>
      </c>
    </row>
    <row r="11" ht="33" customHeight="1" spans="1:8">
      <c r="A11" s="18" t="s">
        <v>327</v>
      </c>
      <c r="B11" s="11" t="s">
        <v>328</v>
      </c>
      <c r="C11" s="12" t="s">
        <v>323</v>
      </c>
      <c r="D11" s="26">
        <v>2049999</v>
      </c>
      <c r="E11" s="27" t="s">
        <v>329</v>
      </c>
      <c r="F11" s="27" t="s">
        <v>330</v>
      </c>
      <c r="G11" s="27" t="s">
        <v>331</v>
      </c>
      <c r="H11" s="17">
        <v>50</v>
      </c>
    </row>
    <row r="12" ht="33" customHeight="1" spans="1:8">
      <c r="A12" s="18" t="s">
        <v>299</v>
      </c>
      <c r="B12" s="11" t="s">
        <v>332</v>
      </c>
      <c r="C12" s="12" t="s">
        <v>333</v>
      </c>
      <c r="D12" s="13">
        <v>2140199</v>
      </c>
      <c r="E12" s="19" t="s">
        <v>334</v>
      </c>
      <c r="F12" s="15" t="s">
        <v>303</v>
      </c>
      <c r="G12" s="23" t="s">
        <v>335</v>
      </c>
      <c r="H12" s="17">
        <v>10</v>
      </c>
    </row>
    <row r="13" ht="33" customHeight="1" spans="1:8">
      <c r="A13" s="10" t="s">
        <v>336</v>
      </c>
      <c r="B13" s="11" t="s">
        <v>337</v>
      </c>
      <c r="C13" s="12" t="s">
        <v>333</v>
      </c>
      <c r="D13" s="13">
        <v>2120399</v>
      </c>
      <c r="E13" s="19" t="s">
        <v>180</v>
      </c>
      <c r="F13" s="15" t="s">
        <v>338</v>
      </c>
      <c r="G13" s="19" t="s">
        <v>339</v>
      </c>
      <c r="H13" s="17">
        <v>47.295272</v>
      </c>
    </row>
    <row r="14" ht="33" customHeight="1" spans="1:8">
      <c r="A14" s="28" t="s">
        <v>310</v>
      </c>
      <c r="B14" s="11" t="s">
        <v>340</v>
      </c>
      <c r="C14" s="12" t="s">
        <v>341</v>
      </c>
      <c r="D14" s="13">
        <v>2130306</v>
      </c>
      <c r="E14" s="19" t="s">
        <v>313</v>
      </c>
      <c r="F14" s="15" t="s">
        <v>314</v>
      </c>
      <c r="G14" s="19" t="s">
        <v>342</v>
      </c>
      <c r="H14" s="17">
        <v>50</v>
      </c>
    </row>
    <row r="15" ht="33" customHeight="1" spans="1:8">
      <c r="A15" s="13" t="s">
        <v>327</v>
      </c>
      <c r="B15" s="11" t="s">
        <v>343</v>
      </c>
      <c r="C15" s="12" t="s">
        <v>344</v>
      </c>
      <c r="D15" s="13">
        <v>2013899</v>
      </c>
      <c r="E15" s="19" t="s">
        <v>345</v>
      </c>
      <c r="F15" s="15" t="s">
        <v>346</v>
      </c>
      <c r="G15" s="19" t="s">
        <v>347</v>
      </c>
      <c r="H15" s="17">
        <v>111.364576</v>
      </c>
    </row>
    <row r="16" ht="33" customHeight="1" spans="1:8">
      <c r="A16" s="13" t="s">
        <v>327</v>
      </c>
      <c r="B16" s="11" t="s">
        <v>348</v>
      </c>
      <c r="C16" s="12" t="s">
        <v>344</v>
      </c>
      <c r="D16" s="26">
        <v>2013816</v>
      </c>
      <c r="E16" s="27" t="s">
        <v>349</v>
      </c>
      <c r="F16" s="27" t="s">
        <v>346</v>
      </c>
      <c r="G16" s="27" t="s">
        <v>350</v>
      </c>
      <c r="H16" s="17">
        <v>50</v>
      </c>
    </row>
    <row r="17" ht="33" customHeight="1" spans="1:8">
      <c r="A17" s="10" t="s">
        <v>336</v>
      </c>
      <c r="B17" s="11" t="s">
        <v>351</v>
      </c>
      <c r="C17" s="12" t="s">
        <v>344</v>
      </c>
      <c r="D17" s="29">
        <v>2120399</v>
      </c>
      <c r="E17" s="24" t="s">
        <v>180</v>
      </c>
      <c r="F17" s="30" t="s">
        <v>338</v>
      </c>
      <c r="G17" s="24" t="s">
        <v>352</v>
      </c>
      <c r="H17" s="17">
        <v>75.593212</v>
      </c>
    </row>
    <row r="18" ht="33" customHeight="1" spans="1:8">
      <c r="A18" s="10" t="s">
        <v>336</v>
      </c>
      <c r="B18" s="11" t="s">
        <v>353</v>
      </c>
      <c r="C18" s="12" t="s">
        <v>354</v>
      </c>
      <c r="D18" s="13">
        <v>2240601</v>
      </c>
      <c r="E18" s="31" t="s">
        <v>355</v>
      </c>
      <c r="F18" s="15" t="s">
        <v>356</v>
      </c>
      <c r="G18" s="25" t="s">
        <v>357</v>
      </c>
      <c r="H18" s="17">
        <v>5.473956</v>
      </c>
    </row>
    <row r="19" ht="33" customHeight="1" spans="1:8">
      <c r="A19" s="13" t="s">
        <v>310</v>
      </c>
      <c r="B19" s="11" t="s">
        <v>358</v>
      </c>
      <c r="C19" s="12" t="s">
        <v>359</v>
      </c>
      <c r="D19" s="32">
        <v>2240601</v>
      </c>
      <c r="E19" s="33" t="s">
        <v>355</v>
      </c>
      <c r="F19" s="34" t="s">
        <v>360</v>
      </c>
      <c r="G19" s="35" t="s">
        <v>361</v>
      </c>
      <c r="H19" s="17">
        <v>20</v>
      </c>
    </row>
    <row r="20" ht="33" customHeight="1" spans="1:8">
      <c r="A20" s="18" t="s">
        <v>336</v>
      </c>
      <c r="B20" s="11" t="s">
        <v>362</v>
      </c>
      <c r="C20" s="12" t="s">
        <v>363</v>
      </c>
      <c r="D20" s="13">
        <v>2210105</v>
      </c>
      <c r="E20" s="19" t="s">
        <v>364</v>
      </c>
      <c r="F20" s="15" t="s">
        <v>338</v>
      </c>
      <c r="G20" s="19" t="s">
        <v>365</v>
      </c>
      <c r="H20" s="17">
        <v>87.2</v>
      </c>
    </row>
    <row r="21" ht="33" customHeight="1" spans="1:8">
      <c r="A21" s="18" t="s">
        <v>336</v>
      </c>
      <c r="B21" s="11" t="s">
        <v>366</v>
      </c>
      <c r="C21" s="12" t="s">
        <v>363</v>
      </c>
      <c r="D21" s="13">
        <v>2210105</v>
      </c>
      <c r="E21" s="19" t="s">
        <v>364</v>
      </c>
      <c r="F21" s="15" t="s">
        <v>338</v>
      </c>
      <c r="G21" s="19" t="s">
        <v>367</v>
      </c>
      <c r="H21" s="17">
        <v>86.4</v>
      </c>
    </row>
    <row r="22" ht="33" customHeight="1" spans="1:8">
      <c r="A22" s="10" t="s">
        <v>310</v>
      </c>
      <c r="B22" s="11" t="s">
        <v>368</v>
      </c>
      <c r="C22" s="12" t="s">
        <v>369</v>
      </c>
      <c r="D22" s="36" t="s">
        <v>370</v>
      </c>
      <c r="E22" s="37" t="s">
        <v>371</v>
      </c>
      <c r="F22" s="37" t="s">
        <v>314</v>
      </c>
      <c r="G22" s="37" t="s">
        <v>372</v>
      </c>
      <c r="H22" s="17">
        <v>16.88</v>
      </c>
    </row>
    <row r="23" ht="33" customHeight="1" spans="1:8">
      <c r="A23" s="10" t="s">
        <v>305</v>
      </c>
      <c r="B23" s="11" t="s">
        <v>373</v>
      </c>
      <c r="C23" s="12" t="s">
        <v>374</v>
      </c>
      <c r="D23" s="13" t="s">
        <v>375</v>
      </c>
      <c r="E23" s="19" t="s">
        <v>376</v>
      </c>
      <c r="F23" s="38" t="s">
        <v>377</v>
      </c>
      <c r="G23" s="24" t="s">
        <v>378</v>
      </c>
      <c r="H23" s="17">
        <v>856</v>
      </c>
    </row>
    <row r="24" ht="47" customHeight="1" spans="1:8">
      <c r="A24" s="10" t="s">
        <v>305</v>
      </c>
      <c r="B24" s="11" t="s">
        <v>379</v>
      </c>
      <c r="C24" s="12" t="s">
        <v>374</v>
      </c>
      <c r="D24" s="13" t="s">
        <v>375</v>
      </c>
      <c r="E24" s="19" t="s">
        <v>376</v>
      </c>
      <c r="F24" s="38" t="s">
        <v>377</v>
      </c>
      <c r="G24" s="24" t="s">
        <v>380</v>
      </c>
      <c r="H24" s="17">
        <v>428</v>
      </c>
    </row>
    <row r="25" ht="33" customHeight="1" spans="1:8">
      <c r="A25" s="10" t="s">
        <v>310</v>
      </c>
      <c r="B25" s="11" t="s">
        <v>381</v>
      </c>
      <c r="C25" s="12" t="s">
        <v>382</v>
      </c>
      <c r="D25" s="39">
        <v>2200599</v>
      </c>
      <c r="E25" s="40" t="s">
        <v>383</v>
      </c>
      <c r="F25" s="19" t="s">
        <v>384</v>
      </c>
      <c r="G25" s="41" t="s">
        <v>385</v>
      </c>
      <c r="H25" s="17">
        <v>10</v>
      </c>
    </row>
    <row r="26" ht="33" customHeight="1" spans="1:8">
      <c r="A26" s="10" t="s">
        <v>310</v>
      </c>
      <c r="B26" s="11" t="s">
        <v>386</v>
      </c>
      <c r="C26" s="12" t="s">
        <v>382</v>
      </c>
      <c r="D26" s="39">
        <v>2200599</v>
      </c>
      <c r="E26" s="40" t="s">
        <v>383</v>
      </c>
      <c r="F26" s="19" t="s">
        <v>384</v>
      </c>
      <c r="G26" s="20" t="s">
        <v>387</v>
      </c>
      <c r="H26" s="17">
        <v>8.1802</v>
      </c>
    </row>
    <row r="27" ht="33" customHeight="1" spans="1:8">
      <c r="A27" s="10" t="s">
        <v>310</v>
      </c>
      <c r="B27" s="42" t="s">
        <v>388</v>
      </c>
      <c r="C27" s="12" t="s">
        <v>389</v>
      </c>
      <c r="D27" s="13">
        <v>2130306</v>
      </c>
      <c r="E27" s="22" t="s">
        <v>313</v>
      </c>
      <c r="F27" s="23" t="s">
        <v>314</v>
      </c>
      <c r="G27" s="43" t="s">
        <v>390</v>
      </c>
      <c r="H27" s="17">
        <v>10.266</v>
      </c>
    </row>
    <row r="28" ht="33" customHeight="1" spans="1:8">
      <c r="A28" s="10" t="s">
        <v>305</v>
      </c>
      <c r="B28" s="42" t="s">
        <v>391</v>
      </c>
      <c r="C28" s="12" t="s">
        <v>392</v>
      </c>
      <c r="D28" s="13">
        <v>2109999</v>
      </c>
      <c r="E28" s="19" t="s">
        <v>320</v>
      </c>
      <c r="F28" s="15" t="s">
        <v>325</v>
      </c>
      <c r="G28" s="25" t="s">
        <v>393</v>
      </c>
      <c r="H28" s="17">
        <v>184.608</v>
      </c>
    </row>
    <row r="29" ht="33" customHeight="1" spans="1:8">
      <c r="A29" s="10" t="s">
        <v>305</v>
      </c>
      <c r="B29" s="42" t="s">
        <v>394</v>
      </c>
      <c r="C29" s="12" t="s">
        <v>395</v>
      </c>
      <c r="D29" s="29">
        <v>2109999</v>
      </c>
      <c r="E29" s="24" t="s">
        <v>320</v>
      </c>
      <c r="F29" s="15" t="s">
        <v>325</v>
      </c>
      <c r="G29" s="44" t="s">
        <v>396</v>
      </c>
      <c r="H29" s="17">
        <v>100</v>
      </c>
    </row>
    <row r="30" ht="33" customHeight="1" spans="1:8">
      <c r="A30" s="18" t="s">
        <v>299</v>
      </c>
      <c r="B30" s="42" t="s">
        <v>397</v>
      </c>
      <c r="C30" s="12" t="s">
        <v>398</v>
      </c>
      <c r="D30" s="13">
        <v>2140106</v>
      </c>
      <c r="E30" s="19" t="s">
        <v>399</v>
      </c>
      <c r="F30" s="15" t="s">
        <v>400</v>
      </c>
      <c r="G30" s="19" t="s">
        <v>401</v>
      </c>
      <c r="H30" s="17">
        <v>70</v>
      </c>
    </row>
    <row r="31" ht="33" customHeight="1" spans="1:8">
      <c r="A31" s="10" t="s">
        <v>310</v>
      </c>
      <c r="B31" s="42" t="s">
        <v>402</v>
      </c>
      <c r="C31" s="12" t="s">
        <v>398</v>
      </c>
      <c r="D31" s="13" t="s">
        <v>403</v>
      </c>
      <c r="E31" s="19" t="s">
        <v>355</v>
      </c>
      <c r="F31" s="19" t="s">
        <v>404</v>
      </c>
      <c r="G31" s="24" t="s">
        <v>405</v>
      </c>
      <c r="H31" s="17">
        <v>11.718847</v>
      </c>
    </row>
    <row r="32" ht="33" customHeight="1" spans="1:8">
      <c r="A32" s="13" t="s">
        <v>327</v>
      </c>
      <c r="B32" s="42">
        <v>3110</v>
      </c>
      <c r="C32" s="12" t="s">
        <v>406</v>
      </c>
      <c r="D32" s="45">
        <v>2240104</v>
      </c>
      <c r="E32" s="19" t="s">
        <v>407</v>
      </c>
      <c r="F32" s="46" t="s">
        <v>356</v>
      </c>
      <c r="G32" s="25" t="s">
        <v>408</v>
      </c>
      <c r="H32" s="17">
        <v>50</v>
      </c>
    </row>
    <row r="33" ht="45" customHeight="1" spans="1:8">
      <c r="A33" s="13" t="s">
        <v>327</v>
      </c>
      <c r="B33" s="42">
        <v>3111</v>
      </c>
      <c r="C33" s="12" t="s">
        <v>406</v>
      </c>
      <c r="D33" s="45">
        <v>2240104</v>
      </c>
      <c r="E33" s="19" t="s">
        <v>407</v>
      </c>
      <c r="F33" s="46" t="s">
        <v>409</v>
      </c>
      <c r="G33" s="25" t="s">
        <v>410</v>
      </c>
      <c r="H33" s="17">
        <v>50</v>
      </c>
    </row>
    <row r="34" ht="33" customHeight="1" spans="1:8">
      <c r="A34" s="13" t="s">
        <v>327</v>
      </c>
      <c r="B34" s="42">
        <v>3112</v>
      </c>
      <c r="C34" s="12" t="s">
        <v>406</v>
      </c>
      <c r="D34" s="45">
        <v>2240104</v>
      </c>
      <c r="E34" s="19" t="s">
        <v>407</v>
      </c>
      <c r="F34" s="46" t="s">
        <v>411</v>
      </c>
      <c r="G34" s="25" t="s">
        <v>412</v>
      </c>
      <c r="H34" s="17">
        <v>50</v>
      </c>
    </row>
    <row r="35" ht="33" customHeight="1" spans="1:8">
      <c r="A35" s="13" t="s">
        <v>327</v>
      </c>
      <c r="B35" s="42" t="s">
        <v>413</v>
      </c>
      <c r="C35" s="12" t="s">
        <v>406</v>
      </c>
      <c r="D35" s="45">
        <v>2240104</v>
      </c>
      <c r="E35" s="19" t="s">
        <v>407</v>
      </c>
      <c r="F35" s="46" t="s">
        <v>414</v>
      </c>
      <c r="G35" s="25" t="s">
        <v>415</v>
      </c>
      <c r="H35" s="17">
        <v>50</v>
      </c>
    </row>
    <row r="36" ht="33" customHeight="1" spans="1:8">
      <c r="A36" s="13" t="s">
        <v>327</v>
      </c>
      <c r="B36" s="42" t="s">
        <v>416</v>
      </c>
      <c r="C36" s="12" t="s">
        <v>406</v>
      </c>
      <c r="D36" s="45">
        <v>2240104</v>
      </c>
      <c r="E36" s="19" t="s">
        <v>407</v>
      </c>
      <c r="F36" s="46" t="s">
        <v>417</v>
      </c>
      <c r="G36" s="25" t="s">
        <v>418</v>
      </c>
      <c r="H36" s="17">
        <v>50</v>
      </c>
    </row>
    <row r="37" ht="33" customHeight="1" spans="1:8">
      <c r="A37" s="47" t="s">
        <v>305</v>
      </c>
      <c r="B37" s="42" t="s">
        <v>419</v>
      </c>
      <c r="C37" s="48" t="s">
        <v>420</v>
      </c>
      <c r="D37" s="13">
        <v>2109999</v>
      </c>
      <c r="E37" s="19" t="s">
        <v>320</v>
      </c>
      <c r="F37" s="19" t="s">
        <v>421</v>
      </c>
      <c r="G37" s="25" t="s">
        <v>422</v>
      </c>
      <c r="H37" s="17">
        <v>10.145</v>
      </c>
    </row>
    <row r="38" ht="33" customHeight="1" spans="1:8">
      <c r="A38" s="10" t="s">
        <v>336</v>
      </c>
      <c r="B38" s="42" t="s">
        <v>423</v>
      </c>
      <c r="C38" s="48" t="s">
        <v>424</v>
      </c>
      <c r="D38" s="13">
        <v>2240601</v>
      </c>
      <c r="E38" s="31" t="s">
        <v>355</v>
      </c>
      <c r="F38" s="15" t="s">
        <v>338</v>
      </c>
      <c r="G38" s="49" t="s">
        <v>425</v>
      </c>
      <c r="H38" s="17">
        <v>5.741686</v>
      </c>
    </row>
    <row r="39" ht="33" customHeight="1" spans="1:8">
      <c r="A39" s="10" t="s">
        <v>310</v>
      </c>
      <c r="B39" s="42" t="s">
        <v>426</v>
      </c>
      <c r="C39" s="48" t="s">
        <v>427</v>
      </c>
      <c r="D39" s="10">
        <v>2130314</v>
      </c>
      <c r="E39" s="50" t="s">
        <v>371</v>
      </c>
      <c r="F39" s="51" t="s">
        <v>314</v>
      </c>
      <c r="G39" s="51" t="s">
        <v>428</v>
      </c>
      <c r="H39" s="17">
        <v>5</v>
      </c>
    </row>
    <row r="40" ht="33" customHeight="1" spans="1:8">
      <c r="A40" s="47" t="s">
        <v>310</v>
      </c>
      <c r="B40" s="42" t="s">
        <v>429</v>
      </c>
      <c r="C40" s="48" t="s">
        <v>427</v>
      </c>
      <c r="D40" s="10">
        <v>2130314</v>
      </c>
      <c r="E40" s="50" t="s">
        <v>371</v>
      </c>
      <c r="F40" s="49" t="s">
        <v>314</v>
      </c>
      <c r="G40" s="41" t="s">
        <v>430</v>
      </c>
      <c r="H40" s="17">
        <v>2.415091</v>
      </c>
    </row>
    <row r="41" ht="33" customHeight="1" spans="1:8">
      <c r="A41" s="47" t="s">
        <v>310</v>
      </c>
      <c r="B41" s="42" t="s">
        <v>431</v>
      </c>
      <c r="C41" s="48" t="s">
        <v>427</v>
      </c>
      <c r="D41" s="13">
        <v>2130314</v>
      </c>
      <c r="E41" s="19" t="s">
        <v>371</v>
      </c>
      <c r="F41" s="15" t="s">
        <v>314</v>
      </c>
      <c r="G41" s="24" t="s">
        <v>432</v>
      </c>
      <c r="H41" s="17">
        <v>1.947105</v>
      </c>
    </row>
    <row r="42" ht="33" customHeight="1" spans="1:8">
      <c r="A42" s="47" t="s">
        <v>336</v>
      </c>
      <c r="B42" s="42" t="s">
        <v>433</v>
      </c>
      <c r="C42" s="48" t="s">
        <v>427</v>
      </c>
      <c r="D42" s="13">
        <v>2240799</v>
      </c>
      <c r="E42" s="14" t="s">
        <v>302</v>
      </c>
      <c r="F42" s="38" t="s">
        <v>303</v>
      </c>
      <c r="G42" s="19" t="s">
        <v>434</v>
      </c>
      <c r="H42" s="17">
        <v>2.584763</v>
      </c>
    </row>
    <row r="43" ht="33" customHeight="1" spans="1:8">
      <c r="A43" s="13" t="s">
        <v>435</v>
      </c>
      <c r="B43" s="42" t="s">
        <v>436</v>
      </c>
      <c r="C43" s="48" t="s">
        <v>427</v>
      </c>
      <c r="D43" s="52">
        <v>2050299</v>
      </c>
      <c r="E43" s="52" t="s">
        <v>437</v>
      </c>
      <c r="F43" s="15" t="s">
        <v>438</v>
      </c>
      <c r="G43" s="49" t="s">
        <v>439</v>
      </c>
      <c r="H43" s="17">
        <v>40.124292</v>
      </c>
    </row>
    <row r="44" ht="33" customHeight="1" spans="1:8">
      <c r="A44" s="13" t="s">
        <v>310</v>
      </c>
      <c r="B44" s="42" t="s">
        <v>440</v>
      </c>
      <c r="C44" s="48" t="s">
        <v>427</v>
      </c>
      <c r="D44" s="19" t="s">
        <v>441</v>
      </c>
      <c r="E44" s="19" t="s">
        <v>442</v>
      </c>
      <c r="F44" s="15" t="s">
        <v>443</v>
      </c>
      <c r="G44" s="49" t="s">
        <v>444</v>
      </c>
      <c r="H44" s="17">
        <v>14.23</v>
      </c>
    </row>
    <row r="45" ht="33" customHeight="1" spans="1:8">
      <c r="A45" s="13" t="s">
        <v>310</v>
      </c>
      <c r="B45" s="42" t="s">
        <v>445</v>
      </c>
      <c r="C45" s="53" t="s">
        <v>427</v>
      </c>
      <c r="D45" s="19">
        <v>2130199</v>
      </c>
      <c r="E45" s="19" t="s">
        <v>442</v>
      </c>
      <c r="F45" s="15" t="s">
        <v>446</v>
      </c>
      <c r="G45" s="49" t="s">
        <v>447</v>
      </c>
      <c r="H45" s="17">
        <v>10.98063</v>
      </c>
    </row>
    <row r="46" ht="33" customHeight="1" spans="1:8">
      <c r="A46" s="10" t="s">
        <v>310</v>
      </c>
      <c r="B46" s="42" t="s">
        <v>448</v>
      </c>
      <c r="C46" s="53" t="s">
        <v>449</v>
      </c>
      <c r="D46" s="13">
        <v>2130306</v>
      </c>
      <c r="E46" s="22" t="s">
        <v>313</v>
      </c>
      <c r="F46" s="23" t="s">
        <v>314</v>
      </c>
      <c r="G46" s="41" t="s">
        <v>450</v>
      </c>
      <c r="H46" s="17">
        <v>36.376955</v>
      </c>
    </row>
    <row r="47" ht="33" customHeight="1" spans="1:8">
      <c r="A47" s="28" t="s">
        <v>310</v>
      </c>
      <c r="B47" s="42">
        <v>3617</v>
      </c>
      <c r="C47" s="53" t="s">
        <v>451</v>
      </c>
      <c r="D47" s="47">
        <v>2130399</v>
      </c>
      <c r="E47" s="54" t="s">
        <v>452</v>
      </c>
      <c r="F47" s="15" t="s">
        <v>314</v>
      </c>
      <c r="G47" s="15" t="s">
        <v>453</v>
      </c>
      <c r="H47" s="17">
        <v>797.14</v>
      </c>
    </row>
    <row r="48" ht="33" customHeight="1" spans="1:8">
      <c r="A48" s="10" t="s">
        <v>327</v>
      </c>
      <c r="B48" s="42">
        <v>3630</v>
      </c>
      <c r="C48" s="53" t="s">
        <v>454</v>
      </c>
      <c r="D48" s="13">
        <v>2109999</v>
      </c>
      <c r="E48" s="55" t="s">
        <v>320</v>
      </c>
      <c r="F48" s="15" t="s">
        <v>455</v>
      </c>
      <c r="G48" s="19" t="s">
        <v>456</v>
      </c>
      <c r="H48" s="17">
        <v>100</v>
      </c>
    </row>
    <row r="49" ht="33" customHeight="1" spans="1:8">
      <c r="A49" s="10" t="s">
        <v>336</v>
      </c>
      <c r="B49" s="42">
        <v>3631</v>
      </c>
      <c r="C49" s="53" t="s">
        <v>454</v>
      </c>
      <c r="D49" s="13">
        <v>2010399</v>
      </c>
      <c r="E49" s="19" t="s">
        <v>457</v>
      </c>
      <c r="F49" s="56" t="s">
        <v>455</v>
      </c>
      <c r="G49" s="20" t="s">
        <v>458</v>
      </c>
      <c r="H49" s="17">
        <v>10.509859</v>
      </c>
    </row>
    <row r="50" ht="33" customHeight="1" spans="1:8">
      <c r="A50" s="47" t="s">
        <v>459</v>
      </c>
      <c r="B50" s="42">
        <v>3632</v>
      </c>
      <c r="C50" s="12" t="s">
        <v>454</v>
      </c>
      <c r="D50" s="13">
        <v>2011399</v>
      </c>
      <c r="E50" s="19" t="s">
        <v>460</v>
      </c>
      <c r="F50" s="19" t="s">
        <v>461</v>
      </c>
      <c r="G50" s="55" t="s">
        <v>462</v>
      </c>
      <c r="H50" s="17">
        <v>10</v>
      </c>
    </row>
    <row r="51" ht="33" customHeight="1" spans="1:8">
      <c r="A51" s="10" t="s">
        <v>310</v>
      </c>
      <c r="B51" s="42">
        <v>3639</v>
      </c>
      <c r="C51" s="12" t="s">
        <v>463</v>
      </c>
      <c r="D51" s="13">
        <v>2130299</v>
      </c>
      <c r="E51" s="22" t="s">
        <v>464</v>
      </c>
      <c r="F51" s="15" t="s">
        <v>465</v>
      </c>
      <c r="G51" s="43" t="s">
        <v>466</v>
      </c>
      <c r="H51" s="17">
        <v>13</v>
      </c>
    </row>
    <row r="52" ht="32" customHeight="1" spans="1:8">
      <c r="A52" s="57" t="s">
        <v>164</v>
      </c>
      <c r="B52" s="57"/>
      <c r="C52" s="57"/>
      <c r="D52" s="57"/>
      <c r="E52" s="57"/>
      <c r="F52" s="57"/>
      <c r="G52" s="57"/>
      <c r="H52" s="58">
        <f>SUM(H5:H51)</f>
        <v>4500.222248</v>
      </c>
    </row>
  </sheetData>
  <autoFilter xmlns:etc="http://www.wps.cn/officeDocument/2017/etCustomData" ref="A4:H52" etc:filterBottomFollowUsedRange="0">
    <extLst/>
  </autoFilter>
  <mergeCells count="2">
    <mergeCell ref="A2:H2"/>
    <mergeCell ref="A52:G52"/>
  </mergeCells>
  <dataValidations count="1">
    <dataValidation allowBlank="1" showInputMessage="1" showErrorMessage="1" sqref="A11 A21 A37 A7:A8 A13:A15 A17:A18 A23:A29 A43:A50"/>
  </dataValidations>
  <pageMargins left="0.865972222222222" right="0.511805555555556" top="0.786805555555556" bottom="0.511805555555556" header="0.5" footer="0.314583333333333"/>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Zeros="0" workbookViewId="0">
      <pane xSplit="1" ySplit="5" topLeftCell="B22" activePane="bottomRight" state="frozen"/>
      <selection/>
      <selection pane="topRight"/>
      <selection pane="bottomLeft"/>
      <selection pane="bottomRight" activeCell="C33" sqref="C33"/>
    </sheetView>
  </sheetViews>
  <sheetFormatPr defaultColWidth="9" defaultRowHeight="15" outlineLevelCol="5"/>
  <cols>
    <col min="1" max="1" width="31.5" customWidth="1"/>
    <col min="2" max="2" width="14.5" style="167" customWidth="1"/>
    <col min="3" max="3" width="13" customWidth="1"/>
    <col min="4" max="4" width="13.625" customWidth="1"/>
    <col min="5" max="5" width="14.125" customWidth="1"/>
    <col min="6" max="6" width="41.375" customWidth="1"/>
  </cols>
  <sheetData>
    <row r="1" ht="21" customHeight="1" spans="1:1">
      <c r="A1" t="s">
        <v>48</v>
      </c>
    </row>
    <row r="2" ht="23" spans="1:6">
      <c r="A2" s="168" t="s">
        <v>49</v>
      </c>
      <c r="B2" s="169"/>
      <c r="C2" s="169"/>
      <c r="D2" s="169"/>
      <c r="E2" s="169"/>
      <c r="F2" s="169"/>
    </row>
    <row r="3" ht="21" customHeight="1" spans="6:6">
      <c r="F3" s="209" t="s">
        <v>2</v>
      </c>
    </row>
    <row r="4" s="166" customFormat="1" ht="21.75" customHeight="1" spans="1:6">
      <c r="A4" s="172" t="s">
        <v>3</v>
      </c>
      <c r="B4" s="173" t="s">
        <v>4</v>
      </c>
      <c r="C4" s="172" t="s">
        <v>5</v>
      </c>
      <c r="D4" s="155" t="s">
        <v>6</v>
      </c>
      <c r="E4" s="155"/>
      <c r="F4" s="172" t="s">
        <v>7</v>
      </c>
    </row>
    <row r="5" s="166" customFormat="1" ht="21.75" customHeight="1" spans="1:6">
      <c r="A5" s="174"/>
      <c r="B5" s="175"/>
      <c r="C5" s="174"/>
      <c r="D5" s="155" t="s">
        <v>8</v>
      </c>
      <c r="E5" s="155" t="s">
        <v>9</v>
      </c>
      <c r="F5" s="174"/>
    </row>
    <row r="6" ht="22" customHeight="1" spans="1:6">
      <c r="A6" s="176" t="s">
        <v>50</v>
      </c>
      <c r="B6" s="177">
        <v>48570</v>
      </c>
      <c r="C6" s="210">
        <v>47931</v>
      </c>
      <c r="D6" s="188">
        <f>C6-B6</f>
        <v>-639</v>
      </c>
      <c r="E6" s="211">
        <f>D6/B6*100</f>
        <v>-1.31562693020383</v>
      </c>
      <c r="F6" s="180"/>
    </row>
    <row r="7" ht="22" customHeight="1" spans="1:6">
      <c r="A7" s="176" t="s">
        <v>51</v>
      </c>
      <c r="B7" s="177">
        <v>452</v>
      </c>
      <c r="C7" s="181">
        <v>425</v>
      </c>
      <c r="D7" s="188">
        <f t="shared" ref="D7:D35" si="0">C7-B7</f>
        <v>-27</v>
      </c>
      <c r="E7" s="211">
        <f t="shared" ref="E7:E30" si="1">D7/B7*100</f>
        <v>-5.97345132743363</v>
      </c>
      <c r="F7" s="182"/>
    </row>
    <row r="8" ht="22" customHeight="1" spans="1:6">
      <c r="A8" s="176" t="s">
        <v>52</v>
      </c>
      <c r="B8" s="177">
        <v>15603</v>
      </c>
      <c r="C8" s="177">
        <v>14376</v>
      </c>
      <c r="D8" s="188">
        <f t="shared" si="0"/>
        <v>-1227</v>
      </c>
      <c r="E8" s="211">
        <f t="shared" si="1"/>
        <v>-7.8638723322438</v>
      </c>
      <c r="F8" s="182"/>
    </row>
    <row r="9" ht="22" customHeight="1" spans="1:6">
      <c r="A9" s="176" t="s">
        <v>53</v>
      </c>
      <c r="B9" s="177">
        <v>102792</v>
      </c>
      <c r="C9" s="177">
        <v>108520</v>
      </c>
      <c r="D9" s="188">
        <f t="shared" si="0"/>
        <v>5728</v>
      </c>
      <c r="E9" s="211">
        <f t="shared" si="1"/>
        <v>5.57241808701066</v>
      </c>
      <c r="F9" s="180"/>
    </row>
    <row r="10" ht="22" customHeight="1" spans="1:6">
      <c r="A10" s="176" t="s">
        <v>54</v>
      </c>
      <c r="B10" s="177">
        <v>334</v>
      </c>
      <c r="C10" s="177">
        <v>5541</v>
      </c>
      <c r="D10" s="188">
        <f t="shared" si="0"/>
        <v>5207</v>
      </c>
      <c r="E10" s="211">
        <f t="shared" si="1"/>
        <v>1558.98203592814</v>
      </c>
      <c r="F10" s="182"/>
    </row>
    <row r="11" ht="22" customHeight="1" spans="1:6">
      <c r="A11" s="176" t="s">
        <v>55</v>
      </c>
      <c r="B11" s="212">
        <v>3460</v>
      </c>
      <c r="C11" s="177">
        <v>4484</v>
      </c>
      <c r="D11" s="188">
        <f t="shared" si="0"/>
        <v>1024</v>
      </c>
      <c r="E11" s="211">
        <f t="shared" si="1"/>
        <v>29.5953757225434</v>
      </c>
      <c r="F11" s="180"/>
    </row>
    <row r="12" ht="22" customHeight="1" spans="1:6">
      <c r="A12" s="176" t="s">
        <v>56</v>
      </c>
      <c r="B12" s="177">
        <v>85249</v>
      </c>
      <c r="C12" s="177">
        <v>89010</v>
      </c>
      <c r="D12" s="188">
        <f t="shared" si="0"/>
        <v>3761</v>
      </c>
      <c r="E12" s="211">
        <f t="shared" si="1"/>
        <v>4.41178195638659</v>
      </c>
      <c r="F12" s="182"/>
    </row>
    <row r="13" ht="22" customHeight="1" spans="1:6">
      <c r="A13" s="176" t="s">
        <v>57</v>
      </c>
      <c r="B13" s="177">
        <v>49493</v>
      </c>
      <c r="C13" s="177">
        <v>43915</v>
      </c>
      <c r="D13" s="188">
        <f t="shared" si="0"/>
        <v>-5578</v>
      </c>
      <c r="E13" s="211">
        <f t="shared" si="1"/>
        <v>-11.2702806457479</v>
      </c>
      <c r="F13" s="180"/>
    </row>
    <row r="14" ht="22" customHeight="1" spans="1:6">
      <c r="A14" s="176" t="s">
        <v>58</v>
      </c>
      <c r="B14" s="177">
        <v>3634</v>
      </c>
      <c r="C14" s="177">
        <v>4543</v>
      </c>
      <c r="D14" s="188">
        <f t="shared" si="0"/>
        <v>909</v>
      </c>
      <c r="E14" s="211">
        <f t="shared" si="1"/>
        <v>25.0137589433132</v>
      </c>
      <c r="F14" s="182"/>
    </row>
    <row r="15" ht="22" customHeight="1" spans="1:6">
      <c r="A15" s="176" t="s">
        <v>59</v>
      </c>
      <c r="B15" s="177">
        <v>10384</v>
      </c>
      <c r="C15" s="177">
        <v>32224</v>
      </c>
      <c r="D15" s="188">
        <f t="shared" si="0"/>
        <v>21840</v>
      </c>
      <c r="E15" s="211">
        <f t="shared" si="1"/>
        <v>210.323574730354</v>
      </c>
      <c r="F15" s="182"/>
    </row>
    <row r="16" ht="22" customHeight="1" spans="1:6">
      <c r="A16" s="176" t="s">
        <v>60</v>
      </c>
      <c r="B16" s="177">
        <v>24790</v>
      </c>
      <c r="C16" s="177">
        <v>99948</v>
      </c>
      <c r="D16" s="188">
        <f t="shared" si="0"/>
        <v>75158</v>
      </c>
      <c r="E16" s="211">
        <f t="shared" si="1"/>
        <v>303.178701089149</v>
      </c>
      <c r="F16" s="180"/>
    </row>
    <row r="17" ht="22" customHeight="1" spans="1:6">
      <c r="A17" s="176" t="s">
        <v>61</v>
      </c>
      <c r="B17" s="177">
        <v>7554</v>
      </c>
      <c r="C17" s="205">
        <v>29891</v>
      </c>
      <c r="D17" s="188">
        <f t="shared" si="0"/>
        <v>22337</v>
      </c>
      <c r="E17" s="211">
        <f t="shared" si="1"/>
        <v>295.697643632513</v>
      </c>
      <c r="F17" s="180"/>
    </row>
    <row r="18" ht="22" customHeight="1" spans="1:6">
      <c r="A18" s="176" t="s">
        <v>62</v>
      </c>
      <c r="B18" s="177">
        <v>283</v>
      </c>
      <c r="C18" s="177">
        <v>1544</v>
      </c>
      <c r="D18" s="188">
        <f t="shared" si="0"/>
        <v>1261</v>
      </c>
      <c r="E18" s="211">
        <f t="shared" si="1"/>
        <v>445.583038869258</v>
      </c>
      <c r="F18" s="180"/>
    </row>
    <row r="19" ht="22" customHeight="1" spans="1:6">
      <c r="A19" s="176" t="s">
        <v>63</v>
      </c>
      <c r="B19" s="177">
        <v>238</v>
      </c>
      <c r="C19" s="177">
        <v>1211</v>
      </c>
      <c r="D19" s="188">
        <f t="shared" si="0"/>
        <v>973</v>
      </c>
      <c r="E19" s="211">
        <f t="shared" si="1"/>
        <v>408.823529411765</v>
      </c>
      <c r="F19" s="180"/>
    </row>
    <row r="20" ht="22" customHeight="1" spans="1:6">
      <c r="A20" s="176" t="s">
        <v>64</v>
      </c>
      <c r="B20" s="177"/>
      <c r="C20" s="177"/>
      <c r="D20" s="188">
        <f t="shared" si="0"/>
        <v>0</v>
      </c>
      <c r="E20" s="211"/>
      <c r="F20" s="182"/>
    </row>
    <row r="21" ht="22" customHeight="1" spans="1:6">
      <c r="A21" s="176" t="s">
        <v>65</v>
      </c>
      <c r="B21" s="177"/>
      <c r="C21" s="177"/>
      <c r="D21" s="188">
        <f t="shared" si="0"/>
        <v>0</v>
      </c>
      <c r="E21" s="211"/>
      <c r="F21" s="182"/>
    </row>
    <row r="22" ht="22" customHeight="1" spans="1:6">
      <c r="A22" s="176" t="s">
        <v>66</v>
      </c>
      <c r="B22" s="177">
        <v>1660</v>
      </c>
      <c r="C22" s="205">
        <v>2847</v>
      </c>
      <c r="D22" s="188">
        <f t="shared" si="0"/>
        <v>1187</v>
      </c>
      <c r="E22" s="211">
        <f t="shared" ref="E22:E31" si="2">D22/B22*100</f>
        <v>71.5060240963855</v>
      </c>
      <c r="F22" s="182"/>
    </row>
    <row r="23" ht="22" customHeight="1" spans="1:6">
      <c r="A23" s="176" t="s">
        <v>67</v>
      </c>
      <c r="B23" s="177">
        <v>15546</v>
      </c>
      <c r="C23" s="177">
        <v>18688</v>
      </c>
      <c r="D23" s="188">
        <f t="shared" si="0"/>
        <v>3142</v>
      </c>
      <c r="E23" s="211">
        <f t="shared" si="2"/>
        <v>20.210986749003</v>
      </c>
      <c r="F23" s="182"/>
    </row>
    <row r="24" ht="22" customHeight="1" spans="1:6">
      <c r="A24" s="176" t="s">
        <v>68</v>
      </c>
      <c r="B24" s="177">
        <v>1228</v>
      </c>
      <c r="C24" s="177">
        <v>971</v>
      </c>
      <c r="D24" s="188">
        <f t="shared" si="0"/>
        <v>-257</v>
      </c>
      <c r="E24" s="211">
        <f t="shared" si="2"/>
        <v>-20.928338762215</v>
      </c>
      <c r="F24" s="182"/>
    </row>
    <row r="25" ht="22" customHeight="1" spans="1:6">
      <c r="A25" s="176" t="s">
        <v>69</v>
      </c>
      <c r="B25" s="177">
        <v>2055</v>
      </c>
      <c r="C25" s="177">
        <v>2320</v>
      </c>
      <c r="D25" s="188">
        <f t="shared" si="0"/>
        <v>265</v>
      </c>
      <c r="E25" s="211">
        <f t="shared" si="2"/>
        <v>12.8953771289538</v>
      </c>
      <c r="F25" s="182"/>
    </row>
    <row r="26" ht="22" customHeight="1" spans="1:6">
      <c r="A26" s="176" t="s">
        <v>70</v>
      </c>
      <c r="B26" s="177">
        <v>4500</v>
      </c>
      <c r="C26" s="205"/>
      <c r="D26" s="188">
        <f t="shared" si="0"/>
        <v>-4500</v>
      </c>
      <c r="E26" s="211">
        <f t="shared" si="2"/>
        <v>-100</v>
      </c>
      <c r="F26" s="182"/>
    </row>
    <row r="27" ht="22" customHeight="1" spans="1:6">
      <c r="A27" s="176" t="s">
        <v>71</v>
      </c>
      <c r="B27" s="177">
        <v>20623</v>
      </c>
      <c r="C27" s="177">
        <v>109</v>
      </c>
      <c r="D27" s="188">
        <f t="shared" si="0"/>
        <v>-20514</v>
      </c>
      <c r="E27" s="211">
        <f t="shared" si="2"/>
        <v>-99.4714638995297</v>
      </c>
      <c r="F27" s="182"/>
    </row>
    <row r="28" ht="22" customHeight="1" spans="1:6">
      <c r="A28" s="176" t="s">
        <v>72</v>
      </c>
      <c r="B28" s="177">
        <v>12384</v>
      </c>
      <c r="C28" s="177">
        <v>11914</v>
      </c>
      <c r="D28" s="188">
        <f t="shared" si="0"/>
        <v>-470</v>
      </c>
      <c r="E28" s="211">
        <f t="shared" si="2"/>
        <v>-3.79521963824289</v>
      </c>
      <c r="F28" s="182"/>
    </row>
    <row r="29" ht="22" customHeight="1" spans="1:6">
      <c r="A29" s="176" t="s">
        <v>73</v>
      </c>
      <c r="B29" s="177">
        <v>53</v>
      </c>
      <c r="C29" s="177">
        <v>40</v>
      </c>
      <c r="D29" s="188">
        <f t="shared" si="0"/>
        <v>-13</v>
      </c>
      <c r="E29" s="211">
        <f t="shared" si="2"/>
        <v>-24.5283018867925</v>
      </c>
      <c r="F29" s="182"/>
    </row>
    <row r="30" s="166" customFormat="1" ht="22" customHeight="1" spans="1:6">
      <c r="A30" s="184" t="s">
        <v>74</v>
      </c>
      <c r="B30" s="185">
        <f>SUM(B6:B29)</f>
        <v>410885</v>
      </c>
      <c r="C30" s="185">
        <f>SUM(C6:C29)</f>
        <v>520452</v>
      </c>
      <c r="D30" s="202">
        <f t="shared" si="0"/>
        <v>109567</v>
      </c>
      <c r="E30" s="186">
        <f t="shared" si="2"/>
        <v>26.6660987867652</v>
      </c>
      <c r="F30" s="206" t="s">
        <v>75</v>
      </c>
    </row>
    <row r="31" ht="22" customHeight="1" spans="1:6">
      <c r="A31" s="176" t="s">
        <v>76</v>
      </c>
      <c r="B31" s="177">
        <v>55338</v>
      </c>
      <c r="C31" s="177">
        <v>55338</v>
      </c>
      <c r="D31" s="188">
        <f t="shared" si="0"/>
        <v>0</v>
      </c>
      <c r="E31" s="211">
        <f t="shared" si="2"/>
        <v>0</v>
      </c>
      <c r="F31" s="182"/>
    </row>
    <row r="32" ht="22" customHeight="1" spans="1:6">
      <c r="A32" s="176" t="s">
        <v>77</v>
      </c>
      <c r="B32" s="177"/>
      <c r="C32" s="178">
        <v>55568</v>
      </c>
      <c r="D32" s="188">
        <f t="shared" si="0"/>
        <v>55568</v>
      </c>
      <c r="E32" s="211"/>
      <c r="F32" s="213" t="s">
        <v>78</v>
      </c>
    </row>
    <row r="33" ht="22" customHeight="1" spans="1:6">
      <c r="A33" s="176" t="s">
        <v>79</v>
      </c>
      <c r="B33" s="177"/>
      <c r="C33" s="177">
        <f>16000-2300</f>
        <v>13700</v>
      </c>
      <c r="D33" s="188">
        <f t="shared" si="0"/>
        <v>13700</v>
      </c>
      <c r="E33" s="211"/>
      <c r="F33" s="182"/>
    </row>
    <row r="34" ht="22" customHeight="1" spans="1:6">
      <c r="A34" s="176" t="s">
        <v>80</v>
      </c>
      <c r="B34" s="177">
        <v>40185</v>
      </c>
      <c r="C34" s="177">
        <v>40184</v>
      </c>
      <c r="D34" s="188">
        <f t="shared" si="0"/>
        <v>-1</v>
      </c>
      <c r="E34" s="211"/>
      <c r="F34" s="182"/>
    </row>
    <row r="35" ht="22" hidden="1" customHeight="1" spans="1:6">
      <c r="A35" s="176"/>
      <c r="B35" s="177"/>
      <c r="C35" s="177"/>
      <c r="D35" s="188">
        <f t="shared" si="0"/>
        <v>0</v>
      </c>
      <c r="E35" s="211"/>
      <c r="F35" s="214"/>
    </row>
    <row r="36" s="166" customFormat="1" ht="22" customHeight="1" spans="1:6">
      <c r="A36" s="215" t="s">
        <v>81</v>
      </c>
      <c r="B36" s="185">
        <f>SUM(B30:B35)</f>
        <v>506408</v>
      </c>
      <c r="C36" s="185">
        <f>SUM(C30:C35)</f>
        <v>685242</v>
      </c>
      <c r="D36" s="185">
        <f>SUM(D30:D35)</f>
        <v>178834</v>
      </c>
      <c r="E36" s="186">
        <f>D36/B36*100</f>
        <v>35.3142130456075</v>
      </c>
      <c r="F36" s="190"/>
    </row>
    <row r="37" s="166" customFormat="1" ht="22" customHeight="1" spans="1:6">
      <c r="A37" s="216" t="s">
        <v>82</v>
      </c>
      <c r="B37" s="177"/>
      <c r="C37" s="177">
        <f>一般收入!C37-C36</f>
        <v>36</v>
      </c>
      <c r="D37" s="177">
        <f>C37-B37</f>
        <v>36</v>
      </c>
      <c r="E37" s="179"/>
      <c r="F37" s="182"/>
    </row>
    <row r="38" customFormat="1" ht="25" customHeight="1" spans="1:6">
      <c r="A38" s="217" t="s">
        <v>47</v>
      </c>
      <c r="B38" s="217"/>
      <c r="C38" s="217"/>
      <c r="D38" s="217"/>
      <c r="E38" s="217"/>
      <c r="F38" s="217"/>
    </row>
  </sheetData>
  <mergeCells count="7">
    <mergeCell ref="A2:F2"/>
    <mergeCell ref="D4:E4"/>
    <mergeCell ref="A38:F38"/>
    <mergeCell ref="A4:A5"/>
    <mergeCell ref="B4:B5"/>
    <mergeCell ref="C4:C5"/>
    <mergeCell ref="F4:F5"/>
  </mergeCells>
  <printOptions horizontalCentered="1"/>
  <pageMargins left="0.66875" right="0.393055555555556" top="0.472222222222222" bottom="0.590277777777778" header="0.747916666666667" footer="0.275"/>
  <pageSetup paperSize="9" scale="95"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showZeros="0" workbookViewId="0">
      <selection activeCell="C15" sqref="C15"/>
    </sheetView>
  </sheetViews>
  <sheetFormatPr defaultColWidth="9" defaultRowHeight="15" outlineLevelCol="5"/>
  <cols>
    <col min="1" max="1" width="37.5" customWidth="1"/>
    <col min="2" max="2" width="13.25" style="167" customWidth="1"/>
    <col min="3" max="3" width="12.375" customWidth="1"/>
    <col min="4" max="4" width="13" customWidth="1"/>
    <col min="5" max="5" width="11.875" customWidth="1"/>
    <col min="6" max="6" width="35.625" customWidth="1"/>
  </cols>
  <sheetData>
    <row r="1" customHeight="1" spans="1:1">
      <c r="A1" s="60" t="s">
        <v>83</v>
      </c>
    </row>
    <row r="2" ht="21" customHeight="1" spans="1:6">
      <c r="A2" s="194" t="s">
        <v>84</v>
      </c>
      <c r="B2" s="195"/>
      <c r="C2" s="195"/>
      <c r="D2" s="195"/>
      <c r="E2" s="195"/>
      <c r="F2" s="195"/>
    </row>
    <row r="3" spans="6:6">
      <c r="F3" s="171" t="s">
        <v>2</v>
      </c>
    </row>
    <row r="4" ht="25.15" customHeight="1" spans="1:6">
      <c r="A4" s="172" t="s">
        <v>3</v>
      </c>
      <c r="B4" s="173" t="s">
        <v>4</v>
      </c>
      <c r="C4" s="172" t="s">
        <v>5</v>
      </c>
      <c r="D4" s="155" t="s">
        <v>6</v>
      </c>
      <c r="E4" s="155"/>
      <c r="F4" s="155" t="s">
        <v>7</v>
      </c>
    </row>
    <row r="5" ht="25.15" customHeight="1" spans="1:6">
      <c r="A5" s="174"/>
      <c r="B5" s="175"/>
      <c r="C5" s="174"/>
      <c r="D5" s="155" t="s">
        <v>8</v>
      </c>
      <c r="E5" s="155" t="s">
        <v>9</v>
      </c>
      <c r="F5" s="155"/>
    </row>
    <row r="6" ht="25.15" customHeight="1" spans="1:6">
      <c r="A6" s="196" t="s">
        <v>85</v>
      </c>
      <c r="B6" s="197"/>
      <c r="C6" s="198"/>
      <c r="D6" s="178">
        <f>C6-B6</f>
        <v>0</v>
      </c>
      <c r="E6" s="199"/>
      <c r="F6" s="155"/>
    </row>
    <row r="7" ht="25.15" customHeight="1" spans="1:6">
      <c r="A7" s="196" t="s">
        <v>86</v>
      </c>
      <c r="B7" s="197"/>
      <c r="C7" s="181"/>
      <c r="D7" s="178">
        <f>C7-B7</f>
        <v>0</v>
      </c>
      <c r="E7" s="179"/>
      <c r="F7" s="155"/>
    </row>
    <row r="8" ht="25.15" customHeight="1" spans="1:6">
      <c r="A8" s="196" t="s">
        <v>87</v>
      </c>
      <c r="B8" s="197"/>
      <c r="C8" s="181"/>
      <c r="D8" s="178">
        <f>C8-B8</f>
        <v>0</v>
      </c>
      <c r="E8" s="179"/>
      <c r="F8" s="155"/>
    </row>
    <row r="9" s="59" customFormat="1" ht="26.25" customHeight="1" spans="1:6">
      <c r="A9" s="196" t="s">
        <v>88</v>
      </c>
      <c r="B9" s="177"/>
      <c r="C9" s="177"/>
      <c r="D9" s="178">
        <f>C9-B9</f>
        <v>0</v>
      </c>
      <c r="E9" s="179"/>
      <c r="F9" s="200"/>
    </row>
    <row r="10" s="59" customFormat="1" ht="26.25" customHeight="1" spans="1:6">
      <c r="A10" s="196" t="s">
        <v>89</v>
      </c>
      <c r="B10" s="177">
        <v>100000</v>
      </c>
      <c r="C10" s="181">
        <v>11730</v>
      </c>
      <c r="D10" s="178">
        <f t="shared" ref="D10:D20" si="0">C10-B10</f>
        <v>-88270</v>
      </c>
      <c r="E10" s="179">
        <f>D10/B10*100</f>
        <v>-88.27</v>
      </c>
      <c r="F10" s="200"/>
    </row>
    <row r="11" s="59" customFormat="1" ht="26.25" customHeight="1" spans="1:6">
      <c r="A11" s="196" t="s">
        <v>90</v>
      </c>
      <c r="B11" s="177"/>
      <c r="C11" s="181"/>
      <c r="D11" s="178">
        <f t="shared" si="0"/>
        <v>0</v>
      </c>
      <c r="E11" s="179"/>
      <c r="F11" s="200"/>
    </row>
    <row r="12" s="59" customFormat="1" ht="26.25" customHeight="1" spans="1:6">
      <c r="A12" s="196" t="s">
        <v>91</v>
      </c>
      <c r="B12" s="177">
        <v>683</v>
      </c>
      <c r="C12" s="177">
        <v>699</v>
      </c>
      <c r="D12" s="178">
        <f t="shared" si="0"/>
        <v>16</v>
      </c>
      <c r="E12" s="179">
        <f>D12/B12*100</f>
        <v>2.34260614934114</v>
      </c>
      <c r="F12" s="200"/>
    </row>
    <row r="13" s="59" customFormat="1" ht="26.25" customHeight="1" spans="1:6">
      <c r="A13" s="196" t="s">
        <v>92</v>
      </c>
      <c r="B13" s="177">
        <v>4560</v>
      </c>
      <c r="C13" s="177">
        <v>2321</v>
      </c>
      <c r="D13" s="178">
        <f t="shared" si="0"/>
        <v>-2239</v>
      </c>
      <c r="E13" s="179">
        <f>D13/B13*100</f>
        <v>-49.1008771929825</v>
      </c>
      <c r="F13" s="200"/>
    </row>
    <row r="14" s="59" customFormat="1" ht="26.25" customHeight="1" spans="1:6">
      <c r="A14" s="196" t="s">
        <v>93</v>
      </c>
      <c r="B14" s="177">
        <v>4540</v>
      </c>
      <c r="C14" s="177">
        <v>2368</v>
      </c>
      <c r="D14" s="178">
        <f t="shared" si="0"/>
        <v>-2172</v>
      </c>
      <c r="E14" s="179">
        <f>D14/B14*100</f>
        <v>-47.84140969163</v>
      </c>
      <c r="F14" s="200"/>
    </row>
    <row r="15" s="59" customFormat="1" ht="26.25" customHeight="1" spans="1:6">
      <c r="A15" s="196" t="s">
        <v>94</v>
      </c>
      <c r="B15" s="177"/>
      <c r="C15" s="177"/>
      <c r="D15" s="178">
        <f t="shared" si="0"/>
        <v>0</v>
      </c>
      <c r="E15" s="179"/>
      <c r="F15" s="200"/>
    </row>
    <row r="16" s="59" customFormat="1" ht="26.25" customHeight="1" spans="1:6">
      <c r="A16" s="201" t="s">
        <v>95</v>
      </c>
      <c r="B16" s="185">
        <f>SUM(B9:B15)</f>
        <v>109783</v>
      </c>
      <c r="C16" s="185">
        <f>SUM(C6:C15)</f>
        <v>17118</v>
      </c>
      <c r="D16" s="202">
        <f t="shared" si="0"/>
        <v>-92665</v>
      </c>
      <c r="E16" s="186">
        <f>D16/B16*100</f>
        <v>-84.4074219141397</v>
      </c>
      <c r="F16" s="200"/>
    </row>
    <row r="17" s="59" customFormat="1" ht="26.25" customHeight="1" spans="1:6">
      <c r="A17" s="203" t="s">
        <v>96</v>
      </c>
      <c r="B17" s="177">
        <v>1351</v>
      </c>
      <c r="C17" s="177">
        <v>7528</v>
      </c>
      <c r="D17" s="178">
        <f t="shared" si="0"/>
        <v>6177</v>
      </c>
      <c r="E17" s="179">
        <f>D17/B17*100</f>
        <v>457.216876387861</v>
      </c>
      <c r="F17" s="200"/>
    </row>
    <row r="18" s="59" customFormat="1" ht="26.25" customHeight="1" spans="1:6">
      <c r="A18" s="203" t="s">
        <v>97</v>
      </c>
      <c r="B18" s="185"/>
      <c r="C18" s="178">
        <v>97315</v>
      </c>
      <c r="D18" s="178">
        <f t="shared" si="0"/>
        <v>97315</v>
      </c>
      <c r="E18" s="179"/>
      <c r="F18" s="204" t="s">
        <v>98</v>
      </c>
    </row>
    <row r="19" s="59" customFormat="1" ht="26.25" customHeight="1" spans="1:6">
      <c r="A19" s="203" t="s">
        <v>99</v>
      </c>
      <c r="B19" s="177">
        <v>997</v>
      </c>
      <c r="C19" s="205">
        <v>185045</v>
      </c>
      <c r="D19" s="178">
        <f t="shared" si="0"/>
        <v>184048</v>
      </c>
      <c r="E19" s="179">
        <f>D19/B19*100</f>
        <v>18460.1805416249</v>
      </c>
      <c r="F19" s="206" t="s">
        <v>100</v>
      </c>
    </row>
    <row r="20" s="59" customFormat="1" ht="26.25" customHeight="1" spans="1:6">
      <c r="A20" s="203" t="s">
        <v>101</v>
      </c>
      <c r="B20" s="177"/>
      <c r="C20" s="205">
        <v>5617</v>
      </c>
      <c r="D20" s="178">
        <f t="shared" si="0"/>
        <v>5617</v>
      </c>
      <c r="E20" s="179"/>
      <c r="F20" s="200"/>
    </row>
    <row r="21" s="166" customFormat="1" ht="26.25" customHeight="1" spans="1:6">
      <c r="A21" s="201" t="s">
        <v>102</v>
      </c>
      <c r="B21" s="185">
        <f>SUM(B16:B20)</f>
        <v>112131</v>
      </c>
      <c r="C21" s="185">
        <f>SUM(C16:C20)</f>
        <v>312623</v>
      </c>
      <c r="D21" s="185">
        <f>SUM(D16:D20)</f>
        <v>200492</v>
      </c>
      <c r="E21" s="179">
        <f>D21/B21*100</f>
        <v>178.801580294477</v>
      </c>
      <c r="F21" s="207"/>
    </row>
    <row r="23" spans="3:3">
      <c r="C23" s="208"/>
    </row>
    <row r="30" spans="2:2">
      <c r="B30" s="167">
        <v>0</v>
      </c>
    </row>
    <row r="31" spans="2:2">
      <c r="B31" s="167">
        <v>0</v>
      </c>
    </row>
  </sheetData>
  <mergeCells count="6">
    <mergeCell ref="A2:F2"/>
    <mergeCell ref="D4:E4"/>
    <mergeCell ref="A4:A5"/>
    <mergeCell ref="B4:B5"/>
    <mergeCell ref="C4:C5"/>
    <mergeCell ref="F4:F5"/>
  </mergeCells>
  <printOptions horizontalCentered="1" verticalCentered="1"/>
  <pageMargins left="0.590277777777778" right="0.511805555555556" top="0.156944444444444" bottom="0.156944444444444" header="0.196527777777778" footer="0.236111111111111"/>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showZeros="0" workbookViewId="0">
      <pane xSplit="1" ySplit="6" topLeftCell="B7" activePane="bottomRight" state="frozen"/>
      <selection/>
      <selection pane="topRight"/>
      <selection pane="bottomLeft"/>
      <selection pane="bottomRight" activeCell="C13" sqref="C13"/>
    </sheetView>
  </sheetViews>
  <sheetFormatPr defaultColWidth="9" defaultRowHeight="15" outlineLevelCol="5"/>
  <cols>
    <col min="1" max="1" width="33.875" customWidth="1"/>
    <col min="2" max="2" width="14.625" style="167" customWidth="1"/>
    <col min="3" max="3" width="13" customWidth="1"/>
    <col min="4" max="4" width="13.625" customWidth="1"/>
    <col min="5" max="5" width="14.125" customWidth="1"/>
    <col min="6" max="6" width="32.25" customWidth="1"/>
  </cols>
  <sheetData>
    <row r="1" ht="18" customHeight="1" spans="1:1">
      <c r="A1" t="s">
        <v>103</v>
      </c>
    </row>
    <row r="2" ht="23" spans="1:6">
      <c r="A2" s="168" t="s">
        <v>104</v>
      </c>
      <c r="B2" s="169"/>
      <c r="C2" s="169"/>
      <c r="D2" s="169"/>
      <c r="E2" s="169"/>
      <c r="F2" s="169"/>
    </row>
    <row r="3" customHeight="1" spans="1:6">
      <c r="A3" s="168"/>
      <c r="B3" s="170"/>
      <c r="C3" s="169"/>
      <c r="D3" s="169"/>
      <c r="E3" s="169"/>
      <c r="F3" s="169"/>
    </row>
    <row r="4" ht="12.75" customHeight="1" spans="6:6">
      <c r="F4" s="171" t="s">
        <v>2</v>
      </c>
    </row>
    <row r="5" s="166" customFormat="1" ht="21" customHeight="1" spans="1:6">
      <c r="A5" s="172" t="s">
        <v>3</v>
      </c>
      <c r="B5" s="173" t="s">
        <v>4</v>
      </c>
      <c r="C5" s="172" t="s">
        <v>5</v>
      </c>
      <c r="D5" s="155" t="s">
        <v>6</v>
      </c>
      <c r="E5" s="155"/>
      <c r="F5" s="172" t="s">
        <v>7</v>
      </c>
    </row>
    <row r="6" s="166" customFormat="1" ht="21" customHeight="1" spans="1:6">
      <c r="A6" s="174"/>
      <c r="B6" s="175"/>
      <c r="C6" s="174"/>
      <c r="D6" s="155" t="s">
        <v>8</v>
      </c>
      <c r="E6" s="155" t="s">
        <v>9</v>
      </c>
      <c r="F6" s="174"/>
    </row>
    <row r="7" ht="24.75" customHeight="1" spans="1:6">
      <c r="A7" s="176" t="s">
        <v>55</v>
      </c>
      <c r="B7" s="177"/>
      <c r="C7" s="177"/>
      <c r="D7" s="178">
        <f t="shared" ref="D7:D15" si="0">C7-B7</f>
        <v>0</v>
      </c>
      <c r="E7" s="179"/>
      <c r="F7" s="180"/>
    </row>
    <row r="8" ht="24.75" customHeight="1" spans="1:6">
      <c r="A8" s="176" t="s">
        <v>56</v>
      </c>
      <c r="B8" s="177"/>
      <c r="C8" s="181"/>
      <c r="D8" s="178">
        <f t="shared" si="0"/>
        <v>0</v>
      </c>
      <c r="E8" s="179"/>
      <c r="F8" s="182"/>
    </row>
    <row r="9" ht="24.75" customHeight="1" spans="1:6">
      <c r="A9" s="176" t="s">
        <v>59</v>
      </c>
      <c r="B9" s="177">
        <v>21721</v>
      </c>
      <c r="C9" s="178">
        <v>50952</v>
      </c>
      <c r="D9" s="178">
        <f t="shared" si="0"/>
        <v>29231</v>
      </c>
      <c r="E9" s="179">
        <f>D9/B9*100</f>
        <v>134.574835412734</v>
      </c>
      <c r="F9" s="183"/>
    </row>
    <row r="10" ht="24.75" customHeight="1" spans="1:6">
      <c r="A10" s="176" t="s">
        <v>60</v>
      </c>
      <c r="B10" s="177">
        <v>602</v>
      </c>
      <c r="C10" s="178">
        <v>751</v>
      </c>
      <c r="D10" s="178">
        <f t="shared" si="0"/>
        <v>149</v>
      </c>
      <c r="E10" s="179">
        <f>D10/B10*100</f>
        <v>24.7508305647841</v>
      </c>
      <c r="F10" s="180"/>
    </row>
    <row r="11" ht="24.75" customHeight="1" spans="1:6">
      <c r="A11" s="176" t="s">
        <v>105</v>
      </c>
      <c r="B11" s="177"/>
      <c r="C11" s="178">
        <v>1696</v>
      </c>
      <c r="D11" s="178">
        <f t="shared" si="0"/>
        <v>1696</v>
      </c>
      <c r="E11" s="179"/>
      <c r="F11" s="180"/>
    </row>
    <row r="12" ht="24.75" customHeight="1" spans="1:6">
      <c r="A12" s="176" t="s">
        <v>67</v>
      </c>
      <c r="B12" s="177"/>
      <c r="C12" s="178">
        <v>765</v>
      </c>
      <c r="D12" s="178">
        <f t="shared" si="0"/>
        <v>765</v>
      </c>
      <c r="E12" s="179"/>
      <c r="F12" s="180"/>
    </row>
    <row r="13" ht="24.75" customHeight="1" spans="1:6">
      <c r="A13" s="176" t="s">
        <v>71</v>
      </c>
      <c r="B13" s="177">
        <v>829</v>
      </c>
      <c r="C13" s="178">
        <v>214540</v>
      </c>
      <c r="D13" s="178">
        <f t="shared" si="0"/>
        <v>213711</v>
      </c>
      <c r="E13" s="179">
        <f t="shared" ref="E13:E18" si="1">D13/B13*100</f>
        <v>25779.3727382388</v>
      </c>
      <c r="F13" s="183"/>
    </row>
    <row r="14" ht="24.75" customHeight="1" spans="1:6">
      <c r="A14" s="176" t="s">
        <v>72</v>
      </c>
      <c r="B14" s="177">
        <v>31461</v>
      </c>
      <c r="C14" s="177">
        <v>30490</v>
      </c>
      <c r="D14" s="178">
        <f t="shared" si="0"/>
        <v>-971</v>
      </c>
      <c r="E14" s="179">
        <f t="shared" si="1"/>
        <v>-3.0863608912622</v>
      </c>
      <c r="F14" s="182"/>
    </row>
    <row r="15" ht="24.75" customHeight="1" spans="1:6">
      <c r="A15" s="176" t="s">
        <v>73</v>
      </c>
      <c r="B15" s="177">
        <v>152</v>
      </c>
      <c r="C15" s="177">
        <v>152</v>
      </c>
      <c r="D15" s="178">
        <f t="shared" si="0"/>
        <v>0</v>
      </c>
      <c r="E15" s="179">
        <f t="shared" si="1"/>
        <v>0</v>
      </c>
      <c r="F15" s="182"/>
    </row>
    <row r="16" s="166" customFormat="1" ht="23.25" customHeight="1" spans="1:6">
      <c r="A16" s="184" t="s">
        <v>106</v>
      </c>
      <c r="B16" s="185">
        <f>SUM(B7:B15)</f>
        <v>54765</v>
      </c>
      <c r="C16" s="185">
        <f>SUM(C7:C15)</f>
        <v>299346</v>
      </c>
      <c r="D16" s="185">
        <f>SUM(D7:D15)</f>
        <v>244581</v>
      </c>
      <c r="E16" s="186">
        <f t="shared" si="1"/>
        <v>446.600931251712</v>
      </c>
      <c r="F16" s="187"/>
    </row>
    <row r="17" s="166" customFormat="1" ht="23.25" customHeight="1" spans="1:6">
      <c r="A17" s="176" t="s">
        <v>77</v>
      </c>
      <c r="B17" s="185">
        <v>52636</v>
      </c>
      <c r="C17" s="177">
        <v>247</v>
      </c>
      <c r="D17" s="188">
        <f>C17-B17</f>
        <v>-52389</v>
      </c>
      <c r="E17" s="179">
        <f t="shared" si="1"/>
        <v>-99.5307394178889</v>
      </c>
      <c r="F17" s="187"/>
    </row>
    <row r="18" s="166" customFormat="1" ht="23.25" customHeight="1" spans="1:6">
      <c r="A18" s="176" t="s">
        <v>80</v>
      </c>
      <c r="B18" s="185">
        <v>4730</v>
      </c>
      <c r="C18" s="177">
        <v>1050</v>
      </c>
      <c r="D18" s="188">
        <f>C18-B18</f>
        <v>-3680</v>
      </c>
      <c r="E18" s="186">
        <f t="shared" si="1"/>
        <v>-77.8012684989429</v>
      </c>
      <c r="F18" s="187"/>
    </row>
    <row r="19" s="166" customFormat="1" ht="23.25" customHeight="1" spans="1:6">
      <c r="A19" s="176" t="s">
        <v>107</v>
      </c>
      <c r="B19" s="185"/>
      <c r="C19" s="177"/>
      <c r="D19" s="188">
        <f>C19-B19</f>
        <v>0</v>
      </c>
      <c r="E19" s="186"/>
      <c r="F19" s="189"/>
    </row>
    <row r="20" s="166" customFormat="1" ht="23.25" customHeight="1" spans="1:6">
      <c r="A20" s="184" t="s">
        <v>108</v>
      </c>
      <c r="B20" s="185">
        <f>SUM(B16:B19)</f>
        <v>112131</v>
      </c>
      <c r="C20" s="185">
        <f>SUM(C16:C19)</f>
        <v>300643</v>
      </c>
      <c r="D20" s="185">
        <f>SUM(D16:D19)</f>
        <v>188512</v>
      </c>
      <c r="E20" s="186">
        <f>D20/B20*100</f>
        <v>168.117648108017</v>
      </c>
      <c r="F20" s="190"/>
    </row>
    <row r="21" ht="21" customHeight="1" spans="1:6">
      <c r="A21" s="191" t="s">
        <v>109</v>
      </c>
      <c r="B21" s="192">
        <v>0</v>
      </c>
      <c r="C21" s="191">
        <f>基金收入!C21-C20</f>
        <v>11980</v>
      </c>
      <c r="D21" s="191">
        <f>C21-B21</f>
        <v>11980</v>
      </c>
      <c r="E21" s="186"/>
      <c r="F21" s="193"/>
    </row>
  </sheetData>
  <mergeCells count="6">
    <mergeCell ref="A2:F2"/>
    <mergeCell ref="D5:E5"/>
    <mergeCell ref="A5:A6"/>
    <mergeCell ref="B5:B6"/>
    <mergeCell ref="C5:C6"/>
    <mergeCell ref="F5:F6"/>
  </mergeCells>
  <printOptions horizontalCentered="1" verticalCentered="1"/>
  <pageMargins left="0.239583333333333" right="0.200694444444444" top="0.35" bottom="0.468055555555556" header="0.310416666666667" footer="0.279166666666667"/>
  <pageSetup paperSize="9" orientation="landscape" useFirstPageNumber="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showZeros="0" workbookViewId="0">
      <pane xSplit="1" ySplit="4" topLeftCell="B4" activePane="bottomRight" state="frozen"/>
      <selection/>
      <selection pane="topRight"/>
      <selection pane="bottomLeft"/>
      <selection pane="bottomRight" activeCell="D16" sqref="D16"/>
    </sheetView>
  </sheetViews>
  <sheetFormatPr defaultColWidth="10" defaultRowHeight="15"/>
  <cols>
    <col min="1" max="1" width="28.75" style="141" customWidth="1"/>
    <col min="2" max="2" width="13.75" style="141" customWidth="1"/>
    <col min="3" max="3" width="11.625" style="141" customWidth="1"/>
    <col min="4" max="4" width="10.625" style="141" customWidth="1"/>
    <col min="5" max="5" width="11.375" style="141" customWidth="1"/>
    <col min="6" max="6" width="29.6333333333333" style="142" customWidth="1"/>
    <col min="7" max="7" width="14.375" style="142" customWidth="1"/>
    <col min="8" max="8" width="10.5" style="141" customWidth="1"/>
    <col min="9" max="9" width="10.375" style="141" customWidth="1"/>
    <col min="10" max="10" width="11" style="141" customWidth="1"/>
    <col min="11" max="16384" width="10" style="141"/>
  </cols>
  <sheetData>
    <row r="1" ht="25" customHeight="1" spans="1:1">
      <c r="A1" s="143" t="s">
        <v>110</v>
      </c>
    </row>
    <row r="2" ht="23" customHeight="1" spans="1:10">
      <c r="A2" s="144" t="s">
        <v>111</v>
      </c>
      <c r="B2" s="144"/>
      <c r="C2" s="144"/>
      <c r="D2" s="144"/>
      <c r="E2" s="144"/>
      <c r="F2" s="144"/>
      <c r="G2" s="144"/>
      <c r="H2" s="144"/>
      <c r="I2" s="144"/>
      <c r="J2" s="144"/>
    </row>
    <row r="3" ht="23" customHeight="1" spans="1:10">
      <c r="A3" s="145"/>
      <c r="B3" s="145"/>
      <c r="C3" s="146"/>
      <c r="D3" s="146"/>
      <c r="E3" s="146"/>
      <c r="F3" s="147"/>
      <c r="G3" s="147"/>
      <c r="H3" s="148"/>
      <c r="I3" s="148"/>
      <c r="J3" s="148" t="s">
        <v>2</v>
      </c>
    </row>
    <row r="4" ht="26" customHeight="1" spans="1:10">
      <c r="A4" s="149" t="s">
        <v>112</v>
      </c>
      <c r="B4" s="150" t="s">
        <v>113</v>
      </c>
      <c r="C4" s="150" t="s">
        <v>5</v>
      </c>
      <c r="D4" s="151" t="s">
        <v>6</v>
      </c>
      <c r="E4" s="152"/>
      <c r="F4" s="149" t="s">
        <v>112</v>
      </c>
      <c r="G4" s="150" t="s">
        <v>113</v>
      </c>
      <c r="H4" s="150" t="s">
        <v>5</v>
      </c>
      <c r="I4" s="151" t="s">
        <v>6</v>
      </c>
      <c r="J4" s="152"/>
    </row>
    <row r="5" customFormat="1" ht="26" customHeight="1" spans="1:10">
      <c r="A5" s="153"/>
      <c r="B5" s="154"/>
      <c r="C5" s="154"/>
      <c r="D5" s="155" t="s">
        <v>8</v>
      </c>
      <c r="E5" s="155" t="s">
        <v>9</v>
      </c>
      <c r="F5" s="153"/>
      <c r="G5" s="154"/>
      <c r="H5" s="154"/>
      <c r="I5" s="155" t="s">
        <v>8</v>
      </c>
      <c r="J5" s="155" t="s">
        <v>9</v>
      </c>
    </row>
    <row r="6" s="140" customFormat="1" ht="33" customHeight="1" spans="1:10">
      <c r="A6" s="19" t="s">
        <v>114</v>
      </c>
      <c r="B6" s="156">
        <f>SUM(B7:B11)</f>
        <v>5526</v>
      </c>
      <c r="C6" s="156">
        <f>SUM(C7:C11)</f>
        <v>1526</v>
      </c>
      <c r="D6" s="156">
        <f>C6-B6</f>
        <v>-4000</v>
      </c>
      <c r="E6" s="157">
        <f>D6/B6*100</f>
        <v>-72.3850886717336</v>
      </c>
      <c r="F6" s="19" t="s">
        <v>115</v>
      </c>
      <c r="G6" s="158">
        <f>SUM(G7:G10)</f>
        <v>9</v>
      </c>
      <c r="H6" s="158">
        <f>SUM(H7:H10)</f>
        <v>9</v>
      </c>
      <c r="I6" s="158">
        <f>H6-G6</f>
        <v>0</v>
      </c>
      <c r="J6" s="165">
        <f>I6/G6*100</f>
        <v>0</v>
      </c>
    </row>
    <row r="7" s="140" customFormat="1" ht="33" customHeight="1" spans="1:10">
      <c r="A7" s="159" t="s">
        <v>116</v>
      </c>
      <c r="B7" s="156">
        <v>4000</v>
      </c>
      <c r="C7" s="156"/>
      <c r="D7" s="156">
        <f t="shared" ref="D7:D13" si="0">C7-B7</f>
        <v>-4000</v>
      </c>
      <c r="E7" s="157">
        <f>D7/B7*100</f>
        <v>-100</v>
      </c>
      <c r="F7" s="19" t="s">
        <v>117</v>
      </c>
      <c r="G7" s="158">
        <v>9</v>
      </c>
      <c r="H7" s="158">
        <v>9</v>
      </c>
      <c r="I7" s="158">
        <f t="shared" ref="I7:I13" si="1">H7-G7</f>
        <v>0</v>
      </c>
      <c r="J7" s="165">
        <f t="shared" ref="J7:J13" si="2">I7/G7*100</f>
        <v>0</v>
      </c>
    </row>
    <row r="8" s="140" customFormat="1" ht="33" customHeight="1" spans="1:10">
      <c r="A8" s="159" t="s">
        <v>118</v>
      </c>
      <c r="B8" s="156">
        <v>1526</v>
      </c>
      <c r="C8" s="156">
        <v>1526</v>
      </c>
      <c r="D8" s="156">
        <f t="shared" si="0"/>
        <v>0</v>
      </c>
      <c r="E8" s="157">
        <f t="shared" ref="E8:E13" si="3">D8/B8*100</f>
        <v>0</v>
      </c>
      <c r="F8" s="142" t="s">
        <v>119</v>
      </c>
      <c r="G8" s="158"/>
      <c r="H8" s="158"/>
      <c r="I8" s="158">
        <f t="shared" si="1"/>
        <v>0</v>
      </c>
      <c r="J8" s="165"/>
    </row>
    <row r="9" s="140" customFormat="1" ht="33" customHeight="1" spans="1:10">
      <c r="A9" s="159" t="s">
        <v>120</v>
      </c>
      <c r="B9" s="156"/>
      <c r="C9" s="156"/>
      <c r="D9" s="156">
        <f t="shared" si="0"/>
        <v>0</v>
      </c>
      <c r="E9" s="157"/>
      <c r="F9" s="19" t="s">
        <v>121</v>
      </c>
      <c r="G9" s="158"/>
      <c r="H9" s="158"/>
      <c r="I9" s="158">
        <f t="shared" si="1"/>
        <v>0</v>
      </c>
      <c r="J9" s="165"/>
    </row>
    <row r="10" s="140" customFormat="1" ht="33" customHeight="1" spans="1:10">
      <c r="A10" s="159" t="s">
        <v>122</v>
      </c>
      <c r="B10" s="156"/>
      <c r="C10" s="156"/>
      <c r="D10" s="156">
        <f t="shared" si="0"/>
        <v>0</v>
      </c>
      <c r="E10" s="157"/>
      <c r="F10" s="19" t="s">
        <v>123</v>
      </c>
      <c r="G10" s="158"/>
      <c r="H10" s="158"/>
      <c r="I10" s="158">
        <f t="shared" si="1"/>
        <v>0</v>
      </c>
      <c r="J10" s="165"/>
    </row>
    <row r="11" s="140" customFormat="1" ht="33" customHeight="1" spans="1:10">
      <c r="A11" s="159" t="s">
        <v>124</v>
      </c>
      <c r="B11" s="156"/>
      <c r="C11" s="156"/>
      <c r="D11" s="156">
        <f t="shared" si="0"/>
        <v>0</v>
      </c>
      <c r="E11" s="157"/>
      <c r="F11" s="160" t="s">
        <v>125</v>
      </c>
      <c r="G11" s="161">
        <v>5526</v>
      </c>
      <c r="H11" s="161">
        <v>1526</v>
      </c>
      <c r="I11" s="158">
        <f t="shared" si="1"/>
        <v>-4000</v>
      </c>
      <c r="J11" s="165">
        <f t="shared" si="2"/>
        <v>-72.3850886717336</v>
      </c>
    </row>
    <row r="12" s="140" customFormat="1" ht="33" customHeight="1" spans="1:10">
      <c r="A12" s="19" t="s">
        <v>126</v>
      </c>
      <c r="B12" s="162">
        <v>9</v>
      </c>
      <c r="C12" s="156">
        <v>9</v>
      </c>
      <c r="D12" s="156">
        <f t="shared" si="0"/>
        <v>0</v>
      </c>
      <c r="E12" s="157">
        <f t="shared" si="3"/>
        <v>0</v>
      </c>
      <c r="F12" s="19"/>
      <c r="G12" s="158"/>
      <c r="H12" s="158"/>
      <c r="I12" s="158">
        <f t="shared" si="1"/>
        <v>0</v>
      </c>
      <c r="J12" s="165"/>
    </row>
    <row r="13" s="141" customFormat="1" ht="33" customHeight="1" spans="1:10">
      <c r="A13" s="13" t="s">
        <v>127</v>
      </c>
      <c r="B13" s="156">
        <f>B12+B6</f>
        <v>5535</v>
      </c>
      <c r="C13" s="156">
        <f>C12+C6</f>
        <v>1535</v>
      </c>
      <c r="D13" s="156">
        <f t="shared" si="0"/>
        <v>-4000</v>
      </c>
      <c r="E13" s="157">
        <f t="shared" si="3"/>
        <v>-72.2673893405601</v>
      </c>
      <c r="F13" s="159" t="s">
        <v>128</v>
      </c>
      <c r="G13" s="158">
        <f>G11+G6</f>
        <v>5535</v>
      </c>
      <c r="H13" s="158">
        <f>H11+H6</f>
        <v>1535</v>
      </c>
      <c r="I13" s="158">
        <f t="shared" si="1"/>
        <v>-4000</v>
      </c>
      <c r="J13" s="165">
        <f t="shared" si="2"/>
        <v>-72.2673893405601</v>
      </c>
    </row>
    <row r="14" ht="21" customHeight="1"/>
    <row r="15" spans="3:10">
      <c r="C15" s="163"/>
      <c r="D15" s="163"/>
      <c r="E15" s="163"/>
      <c r="J15" s="163"/>
    </row>
    <row r="16" spans="3:10">
      <c r="C16" s="164"/>
      <c r="D16" s="164"/>
      <c r="E16" s="164"/>
      <c r="J16" s="164"/>
    </row>
  </sheetData>
  <mergeCells count="9">
    <mergeCell ref="A2:J2"/>
    <mergeCell ref="D4:E4"/>
    <mergeCell ref="I4:J4"/>
    <mergeCell ref="A4:A5"/>
    <mergeCell ref="B4:B5"/>
    <mergeCell ref="C4:C5"/>
    <mergeCell ref="F4:F5"/>
    <mergeCell ref="G4:G5"/>
    <mergeCell ref="H4:H5"/>
  </mergeCells>
  <printOptions horizontalCentered="1"/>
  <pageMargins left="0.550694444444444" right="0.550694444444444" top="0.790972222222222" bottom="0.790972222222222" header="0.511805555555556" footer="0.511805555555556"/>
  <pageSetup paperSize="9" scale="83" orientation="landscape" horizontalDpi="300" verticalDpi="3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showZeros="0" workbookViewId="0">
      <selection activeCell="A9" sqref="A9"/>
    </sheetView>
  </sheetViews>
  <sheetFormatPr defaultColWidth="9" defaultRowHeight="15" outlineLevelCol="7"/>
  <cols>
    <col min="1" max="1" width="41" style="108" customWidth="1"/>
    <col min="2" max="2" width="17.75" style="108" customWidth="1"/>
    <col min="3" max="3" width="16.5" style="108" customWidth="1"/>
    <col min="4" max="4" width="19" style="108" customWidth="1"/>
    <col min="5" max="5" width="12.75" style="108" customWidth="1"/>
    <col min="6" max="6" width="17.75" style="108" customWidth="1"/>
    <col min="7" max="16384" width="9" style="108"/>
  </cols>
  <sheetData>
    <row r="1" ht="18" customHeight="1" spans="1:1">
      <c r="A1" s="108" t="s">
        <v>129</v>
      </c>
    </row>
    <row r="2" s="114" customFormat="1" ht="19" customHeight="1" spans="1:6">
      <c r="A2" s="115" t="s">
        <v>130</v>
      </c>
      <c r="B2" s="116"/>
      <c r="C2" s="117"/>
      <c r="D2" s="117"/>
      <c r="E2" s="118"/>
      <c r="F2" s="116"/>
    </row>
    <row r="3" s="114" customFormat="1" customHeight="1" spans="1:6">
      <c r="A3" s="119"/>
      <c r="B3" s="120"/>
      <c r="C3" s="121"/>
      <c r="D3" s="121"/>
      <c r="E3" s="121"/>
      <c r="F3" s="122" t="s">
        <v>2</v>
      </c>
    </row>
    <row r="4" s="114" customFormat="1" ht="24" customHeight="1" spans="1:6">
      <c r="A4" s="123" t="s">
        <v>131</v>
      </c>
      <c r="B4" s="124" t="s">
        <v>132</v>
      </c>
      <c r="C4" s="125"/>
      <c r="D4" s="125"/>
      <c r="E4" s="126"/>
      <c r="F4" s="127" t="s">
        <v>133</v>
      </c>
    </row>
    <row r="5" s="114" customFormat="1" ht="30" customHeight="1" spans="1:6">
      <c r="A5" s="128"/>
      <c r="B5" s="129" t="s">
        <v>113</v>
      </c>
      <c r="C5" s="129" t="s">
        <v>5</v>
      </c>
      <c r="D5" s="130" t="s">
        <v>134</v>
      </c>
      <c r="E5" s="130" t="s">
        <v>135</v>
      </c>
      <c r="F5" s="131"/>
    </row>
    <row r="6" s="114" customFormat="1" ht="20" customHeight="1" spans="1:8">
      <c r="A6" s="132" t="s">
        <v>136</v>
      </c>
      <c r="B6" s="133">
        <f>SUM(B7:B16)</f>
        <v>35331</v>
      </c>
      <c r="C6" s="133">
        <f>SUM(C7:C16)</f>
        <v>31659</v>
      </c>
      <c r="D6" s="133">
        <f>SUM(D7:D16)</f>
        <v>-3672</v>
      </c>
      <c r="E6" s="134">
        <f t="shared" ref="E6:E9" si="0">D6/B6*100</f>
        <v>-10.3931391695678</v>
      </c>
      <c r="F6" s="135" t="s">
        <v>137</v>
      </c>
      <c r="H6" s="136"/>
    </row>
    <row r="7" s="114" customFormat="1" ht="20" customHeight="1" spans="1:6">
      <c r="A7" s="137" t="s">
        <v>138</v>
      </c>
      <c r="B7" s="133">
        <v>32310</v>
      </c>
      <c r="C7" s="138">
        <v>30785</v>
      </c>
      <c r="D7" s="133">
        <f t="shared" ref="D7:D16" si="1">C7-B7</f>
        <v>-1525</v>
      </c>
      <c r="E7" s="134">
        <f t="shared" si="0"/>
        <v>-4.71990095945528</v>
      </c>
      <c r="F7" s="135"/>
    </row>
    <row r="8" s="114" customFormat="1" ht="20" customHeight="1" spans="1:6">
      <c r="A8" s="137" t="s">
        <v>139</v>
      </c>
      <c r="B8" s="133">
        <v>1491</v>
      </c>
      <c r="C8" s="138">
        <v>0</v>
      </c>
      <c r="D8" s="133">
        <f t="shared" si="1"/>
        <v>-1491</v>
      </c>
      <c r="E8" s="134">
        <f t="shared" si="0"/>
        <v>-100</v>
      </c>
      <c r="F8" s="135"/>
    </row>
    <row r="9" s="114" customFormat="1" ht="20" customHeight="1" spans="1:6">
      <c r="A9" s="137" t="s">
        <v>140</v>
      </c>
      <c r="B9" s="133">
        <v>42</v>
      </c>
      <c r="C9" s="138">
        <v>52</v>
      </c>
      <c r="D9" s="133">
        <f t="shared" si="1"/>
        <v>10</v>
      </c>
      <c r="E9" s="134">
        <f t="shared" si="0"/>
        <v>23.8095238095238</v>
      </c>
      <c r="F9" s="135"/>
    </row>
    <row r="10" s="114" customFormat="1" ht="20" customHeight="1" spans="1:6">
      <c r="A10" s="137" t="s">
        <v>141</v>
      </c>
      <c r="B10" s="133"/>
      <c r="C10" s="138"/>
      <c r="D10" s="133">
        <f t="shared" si="1"/>
        <v>0</v>
      </c>
      <c r="E10" s="134"/>
      <c r="F10" s="135"/>
    </row>
    <row r="11" s="114" customFormat="1" ht="20" customHeight="1" spans="1:6">
      <c r="A11" s="137" t="s">
        <v>142</v>
      </c>
      <c r="B11" s="133">
        <v>1427</v>
      </c>
      <c r="C11" s="138">
        <v>666</v>
      </c>
      <c r="D11" s="133">
        <f t="shared" si="1"/>
        <v>-761</v>
      </c>
      <c r="E11" s="134">
        <f>D11/B11*100</f>
        <v>-53.3286615276804</v>
      </c>
      <c r="F11" s="135"/>
    </row>
    <row r="12" s="114" customFormat="1" ht="20" customHeight="1" spans="1:6">
      <c r="A12" s="137" t="s">
        <v>143</v>
      </c>
      <c r="B12" s="133">
        <v>1</v>
      </c>
      <c r="C12" s="138">
        <v>6</v>
      </c>
      <c r="D12" s="133">
        <f t="shared" si="1"/>
        <v>5</v>
      </c>
      <c r="E12" s="134"/>
      <c r="F12" s="135"/>
    </row>
    <row r="13" s="114" customFormat="1" ht="20" customHeight="1" spans="1:6">
      <c r="A13" s="137" t="s">
        <v>144</v>
      </c>
      <c r="B13" s="133"/>
      <c r="C13" s="138"/>
      <c r="D13" s="133">
        <f t="shared" si="1"/>
        <v>0</v>
      </c>
      <c r="E13" s="134"/>
      <c r="F13" s="135"/>
    </row>
    <row r="14" s="114" customFormat="1" ht="20" customHeight="1" spans="1:6">
      <c r="A14" s="137" t="s">
        <v>145</v>
      </c>
      <c r="B14" s="133"/>
      <c r="C14" s="138"/>
      <c r="D14" s="133">
        <f t="shared" si="1"/>
        <v>0</v>
      </c>
      <c r="E14" s="134"/>
      <c r="F14" s="135"/>
    </row>
    <row r="15" s="114" customFormat="1" ht="20" customHeight="1" spans="1:6">
      <c r="A15" s="137" t="s">
        <v>146</v>
      </c>
      <c r="B15" s="133"/>
      <c r="C15" s="138"/>
      <c r="D15" s="133">
        <f t="shared" si="1"/>
        <v>0</v>
      </c>
      <c r="E15" s="134"/>
      <c r="F15" s="135"/>
    </row>
    <row r="16" s="114" customFormat="1" ht="20" customHeight="1" spans="1:6">
      <c r="A16" s="137" t="s">
        <v>147</v>
      </c>
      <c r="B16" s="133">
        <v>60</v>
      </c>
      <c r="C16" s="138">
        <v>150</v>
      </c>
      <c r="D16" s="133">
        <f t="shared" si="1"/>
        <v>90</v>
      </c>
      <c r="E16" s="134">
        <f t="shared" ref="E16:E20" si="2">D16/B16*100</f>
        <v>150</v>
      </c>
      <c r="F16" s="135"/>
    </row>
    <row r="17" s="114" customFormat="1" ht="20" customHeight="1" spans="1:6">
      <c r="A17" s="139" t="s">
        <v>148</v>
      </c>
      <c r="B17" s="133">
        <f>SUM(B18:B23)</f>
        <v>35331</v>
      </c>
      <c r="C17" s="133">
        <f>SUM(C18:C23)</f>
        <v>34699</v>
      </c>
      <c r="D17" s="133">
        <f>SUM(D18:D23)</f>
        <v>-632</v>
      </c>
      <c r="E17" s="134">
        <f t="shared" si="2"/>
        <v>-1.78879737341145</v>
      </c>
      <c r="F17" s="135"/>
    </row>
    <row r="18" s="114" customFormat="1" ht="20" customHeight="1" spans="1:6">
      <c r="A18" s="139" t="s">
        <v>149</v>
      </c>
      <c r="B18" s="133">
        <v>35061</v>
      </c>
      <c r="C18" s="138">
        <v>34022</v>
      </c>
      <c r="D18" s="133">
        <f t="shared" ref="D18:D23" si="3">C18-B18</f>
        <v>-1039</v>
      </c>
      <c r="E18" s="134">
        <f t="shared" si="2"/>
        <v>-2.96340663415191</v>
      </c>
      <c r="F18" s="135"/>
    </row>
    <row r="19" s="114" customFormat="1" ht="20" customHeight="1" spans="1:6">
      <c r="A19" s="139" t="s">
        <v>150</v>
      </c>
      <c r="B19" s="133">
        <v>37</v>
      </c>
      <c r="C19" s="138">
        <v>70</v>
      </c>
      <c r="D19" s="133">
        <f t="shared" si="3"/>
        <v>33</v>
      </c>
      <c r="E19" s="134">
        <f t="shared" si="2"/>
        <v>89.1891891891892</v>
      </c>
      <c r="F19" s="135"/>
    </row>
    <row r="20" s="114" customFormat="1" ht="20" customHeight="1" spans="1:6">
      <c r="A20" s="139" t="s">
        <v>151</v>
      </c>
      <c r="B20" s="133">
        <v>28</v>
      </c>
      <c r="C20" s="138">
        <v>465</v>
      </c>
      <c r="D20" s="133">
        <f t="shared" si="3"/>
        <v>437</v>
      </c>
      <c r="E20" s="134">
        <f t="shared" si="2"/>
        <v>1560.71428571429</v>
      </c>
      <c r="F20" s="135"/>
    </row>
    <row r="21" s="114" customFormat="1" ht="20" customHeight="1" spans="1:6">
      <c r="A21" s="139" t="s">
        <v>152</v>
      </c>
      <c r="B21" s="133"/>
      <c r="C21" s="138"/>
      <c r="D21" s="133">
        <f t="shared" si="3"/>
        <v>0</v>
      </c>
      <c r="E21" s="134"/>
      <c r="F21" s="135"/>
    </row>
    <row r="22" s="114" customFormat="1" ht="20" customHeight="1" spans="1:6">
      <c r="A22" s="139" t="s">
        <v>153</v>
      </c>
      <c r="B22" s="133"/>
      <c r="C22" s="138"/>
      <c r="D22" s="133">
        <f t="shared" si="3"/>
        <v>0</v>
      </c>
      <c r="E22" s="134"/>
      <c r="F22" s="135"/>
    </row>
    <row r="23" s="114" customFormat="1" ht="20" customHeight="1" spans="1:6">
      <c r="A23" s="139" t="s">
        <v>154</v>
      </c>
      <c r="B23" s="133">
        <v>205</v>
      </c>
      <c r="C23" s="138">
        <v>142</v>
      </c>
      <c r="D23" s="133">
        <f t="shared" si="3"/>
        <v>-63</v>
      </c>
      <c r="E23" s="134">
        <f t="shared" ref="E23:E26" si="4">D23/B23*100</f>
        <v>-30.7317073170732</v>
      </c>
      <c r="F23" s="135"/>
    </row>
    <row r="24" s="114" customFormat="1" ht="20" customHeight="1" spans="1:6">
      <c r="A24" s="139" t="s">
        <v>155</v>
      </c>
      <c r="B24" s="133">
        <f>B6-B17</f>
        <v>0</v>
      </c>
      <c r="C24" s="133">
        <f>C6-C17</f>
        <v>-3040</v>
      </c>
      <c r="D24" s="133">
        <f>D6-D17</f>
        <v>-3040</v>
      </c>
      <c r="E24" s="133">
        <f>E6-E17</f>
        <v>-8.60434179615635</v>
      </c>
      <c r="F24" s="135"/>
    </row>
    <row r="25" s="114" customFormat="1" ht="20" customHeight="1" spans="1:6">
      <c r="A25" s="139" t="s">
        <v>156</v>
      </c>
      <c r="B25" s="133">
        <v>6325</v>
      </c>
      <c r="C25" s="138">
        <v>6325</v>
      </c>
      <c r="D25" s="133">
        <f>C25-B25</f>
        <v>0</v>
      </c>
      <c r="E25" s="134">
        <f t="shared" si="4"/>
        <v>0</v>
      </c>
      <c r="F25" s="135"/>
    </row>
    <row r="26" s="114" customFormat="1" ht="20" customHeight="1" spans="1:6">
      <c r="A26" s="139" t="s">
        <v>157</v>
      </c>
      <c r="B26" s="133">
        <v>6325</v>
      </c>
      <c r="C26" s="138">
        <f>C24+C25</f>
        <v>3285</v>
      </c>
      <c r="D26" s="133">
        <f>C26-B26</f>
        <v>-3040</v>
      </c>
      <c r="E26" s="134">
        <f t="shared" si="4"/>
        <v>-48.0632411067194</v>
      </c>
      <c r="F26" s="135"/>
    </row>
  </sheetData>
  <mergeCells count="5">
    <mergeCell ref="A2:F2"/>
    <mergeCell ref="B4:E4"/>
    <mergeCell ref="A4:A5"/>
    <mergeCell ref="F4:F5"/>
    <mergeCell ref="F6:F26"/>
  </mergeCells>
  <pageMargins left="0.786805555555556" right="0.196527777777778" top="0.393055555555556" bottom="0.236111111111111" header="0.196527777777778" footer="0.118055555555556"/>
  <pageSetup paperSize="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F5"/>
  <sheetViews>
    <sheetView workbookViewId="0">
      <selection activeCell="B5" sqref="B5"/>
    </sheetView>
  </sheetViews>
  <sheetFormatPr defaultColWidth="9" defaultRowHeight="15" outlineLevelRow="4" outlineLevelCol="5"/>
  <cols>
    <col min="1" max="3" width="20.625" style="108" customWidth="1"/>
    <col min="4" max="6" width="25.625" style="108" customWidth="1"/>
    <col min="7" max="16384" width="9" style="108"/>
  </cols>
  <sheetData>
    <row r="1" ht="23" customHeight="1" spans="1:1">
      <c r="A1" s="108" t="s">
        <v>158</v>
      </c>
    </row>
    <row r="2" ht="45" customHeight="1" spans="1:6">
      <c r="A2" s="109" t="s">
        <v>159</v>
      </c>
      <c r="B2" s="109"/>
      <c r="C2" s="109"/>
      <c r="D2" s="109"/>
      <c r="E2" s="109"/>
      <c r="F2" s="109"/>
    </row>
    <row r="3" ht="40" customHeight="1" spans="1:6">
      <c r="A3" s="57" t="s">
        <v>160</v>
      </c>
      <c r="B3" s="57" t="s">
        <v>161</v>
      </c>
      <c r="C3" s="110" t="s">
        <v>162</v>
      </c>
      <c r="D3" s="57" t="s">
        <v>163</v>
      </c>
      <c r="E3" s="57"/>
      <c r="F3" s="57"/>
    </row>
    <row r="4" ht="40" customHeight="1" spans="1:6">
      <c r="A4" s="111"/>
      <c r="B4" s="111"/>
      <c r="C4" s="112"/>
      <c r="D4" s="57" t="s">
        <v>164</v>
      </c>
      <c r="E4" s="57" t="s">
        <v>165</v>
      </c>
      <c r="F4" s="57" t="s">
        <v>166</v>
      </c>
    </row>
    <row r="5" ht="40" customHeight="1" spans="1:6">
      <c r="A5" s="57">
        <v>2025</v>
      </c>
      <c r="B5" s="57" t="s">
        <v>167</v>
      </c>
      <c r="C5" s="57" t="s">
        <v>168</v>
      </c>
      <c r="D5" s="113">
        <f>E5+F5</f>
        <v>1491162.667939</v>
      </c>
      <c r="E5" s="113">
        <v>392712.667939</v>
      </c>
      <c r="F5" s="113">
        <v>1098450</v>
      </c>
    </row>
  </sheetData>
  <mergeCells count="5">
    <mergeCell ref="A2:F2"/>
    <mergeCell ref="D3:F3"/>
    <mergeCell ref="A3:A4"/>
    <mergeCell ref="B3:B4"/>
    <mergeCell ref="C3:C4"/>
  </mergeCells>
  <pageMargins left="0.751388888888889" right="0.751388888888889" top="1" bottom="1" header="0.511805555555556" footer="0.511805555555556"/>
  <pageSetup paperSize="9" scale="88" orientation="landscape" horizontalDpi="600"/>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V54"/>
  <sheetViews>
    <sheetView workbookViewId="0">
      <selection activeCell="C6" sqref="C6"/>
    </sheetView>
  </sheetViews>
  <sheetFormatPr defaultColWidth="9" defaultRowHeight="15"/>
  <cols>
    <col min="1" max="1" width="6.625" customWidth="1"/>
    <col min="2" max="2" width="33.125" customWidth="1"/>
    <col min="3" max="3" width="43.625" customWidth="1"/>
    <col min="4" max="4" width="14.625" customWidth="1"/>
    <col min="5" max="5" width="30.125" customWidth="1"/>
    <col min="6" max="6" width="12.5" customWidth="1"/>
    <col min="7" max="7" width="16.75" customWidth="1"/>
  </cols>
  <sheetData>
    <row r="1" s="83" customFormat="1" ht="20" customHeight="1" spans="1:7">
      <c r="A1" s="90" t="s">
        <v>169</v>
      </c>
      <c r="B1" s="91"/>
      <c r="C1" s="92"/>
      <c r="D1" s="93"/>
      <c r="E1" s="92"/>
      <c r="F1" s="94"/>
      <c r="G1" s="94"/>
    </row>
    <row r="2" s="83" customFormat="1" ht="23" customHeight="1" spans="1:7">
      <c r="A2" s="95" t="s">
        <v>170</v>
      </c>
      <c r="B2" s="95"/>
      <c r="C2" s="95"/>
      <c r="D2" s="95"/>
      <c r="E2" s="95"/>
      <c r="F2" s="95"/>
      <c r="G2" s="95"/>
    </row>
    <row r="3" s="83" customFormat="1" ht="21" customHeight="1" spans="2:7">
      <c r="B3" s="96"/>
      <c r="C3" s="96"/>
      <c r="D3" s="96"/>
      <c r="E3" s="96"/>
      <c r="F3" s="96"/>
      <c r="G3" s="97" t="s">
        <v>2</v>
      </c>
    </row>
    <row r="4" s="84" customFormat="1" ht="41.25" customHeight="1" spans="1:256">
      <c r="A4" s="98" t="s">
        <v>171</v>
      </c>
      <c r="B4" s="98" t="s">
        <v>172</v>
      </c>
      <c r="C4" s="98" t="s">
        <v>173</v>
      </c>
      <c r="D4" s="98" t="s">
        <v>174</v>
      </c>
      <c r="E4" s="98" t="s">
        <v>175</v>
      </c>
      <c r="F4" s="98" t="s">
        <v>176</v>
      </c>
      <c r="G4" s="98" t="s">
        <v>177</v>
      </c>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row>
    <row r="5" s="85" customFormat="1" ht="42" customHeight="1" spans="1:8">
      <c r="A5" s="99">
        <v>1</v>
      </c>
      <c r="B5" s="100" t="s">
        <v>178</v>
      </c>
      <c r="C5" s="100" t="s">
        <v>179</v>
      </c>
      <c r="D5" s="101">
        <v>2120399</v>
      </c>
      <c r="E5" s="101" t="s">
        <v>180</v>
      </c>
      <c r="F5" s="99">
        <v>500</v>
      </c>
      <c r="G5" s="101" t="s">
        <v>181</v>
      </c>
      <c r="H5" s="102"/>
    </row>
    <row r="6" s="85" customFormat="1" ht="62" customHeight="1" spans="1:8">
      <c r="A6" s="99">
        <v>2</v>
      </c>
      <c r="B6" s="100" t="s">
        <v>178</v>
      </c>
      <c r="C6" s="100" t="s">
        <v>182</v>
      </c>
      <c r="D6" s="101">
        <v>2120399</v>
      </c>
      <c r="E6" s="101" t="s">
        <v>180</v>
      </c>
      <c r="F6" s="99">
        <v>1000</v>
      </c>
      <c r="G6" s="101" t="s">
        <v>181</v>
      </c>
      <c r="H6" s="102"/>
    </row>
    <row r="7" s="85" customFormat="1" ht="42" customHeight="1" spans="1:8">
      <c r="A7" s="99">
        <v>3</v>
      </c>
      <c r="B7" s="100" t="s">
        <v>183</v>
      </c>
      <c r="C7" s="100" t="s">
        <v>184</v>
      </c>
      <c r="D7" s="101">
        <v>2120399</v>
      </c>
      <c r="E7" s="101" t="s">
        <v>180</v>
      </c>
      <c r="F7" s="99">
        <v>1000</v>
      </c>
      <c r="G7" s="101" t="s">
        <v>181</v>
      </c>
      <c r="H7" s="102"/>
    </row>
    <row r="8" s="85" customFormat="1" ht="42" customHeight="1" spans="1:8">
      <c r="A8" s="99">
        <v>4</v>
      </c>
      <c r="B8" s="100" t="s">
        <v>183</v>
      </c>
      <c r="C8" s="100" t="s">
        <v>185</v>
      </c>
      <c r="D8" s="101">
        <v>2120399</v>
      </c>
      <c r="E8" s="101" t="s">
        <v>180</v>
      </c>
      <c r="F8" s="99">
        <v>600</v>
      </c>
      <c r="G8" s="101" t="s">
        <v>181</v>
      </c>
      <c r="H8" s="102"/>
    </row>
    <row r="9" s="85" customFormat="1" ht="42" customHeight="1" spans="1:8">
      <c r="A9" s="99">
        <v>5</v>
      </c>
      <c r="B9" s="100" t="s">
        <v>186</v>
      </c>
      <c r="C9" s="100" t="s">
        <v>187</v>
      </c>
      <c r="D9" s="101">
        <v>2140104</v>
      </c>
      <c r="E9" s="101" t="s">
        <v>188</v>
      </c>
      <c r="F9" s="99">
        <v>2000</v>
      </c>
      <c r="G9" s="101" t="s">
        <v>181</v>
      </c>
      <c r="H9" s="102"/>
    </row>
    <row r="10" s="85" customFormat="1" ht="42" customHeight="1" spans="1:8">
      <c r="A10" s="99">
        <v>6</v>
      </c>
      <c r="B10" s="100" t="s">
        <v>189</v>
      </c>
      <c r="C10" s="100" t="s">
        <v>190</v>
      </c>
      <c r="D10" s="101">
        <v>2050202</v>
      </c>
      <c r="E10" s="101" t="s">
        <v>191</v>
      </c>
      <c r="F10" s="99">
        <v>1900</v>
      </c>
      <c r="G10" s="101" t="s">
        <v>181</v>
      </c>
      <c r="H10" s="102"/>
    </row>
    <row r="11" s="85" customFormat="1" ht="42" customHeight="1" spans="1:8">
      <c r="A11" s="99">
        <v>7</v>
      </c>
      <c r="B11" s="100" t="s">
        <v>192</v>
      </c>
      <c r="C11" s="100" t="s">
        <v>193</v>
      </c>
      <c r="D11" s="101">
        <v>2140104</v>
      </c>
      <c r="E11" s="101" t="s">
        <v>188</v>
      </c>
      <c r="F11" s="99">
        <v>1000</v>
      </c>
      <c r="G11" s="101" t="s">
        <v>181</v>
      </c>
      <c r="H11" s="102"/>
    </row>
    <row r="12" s="86" customFormat="1" ht="42" customHeight="1" spans="1:7">
      <c r="A12" s="99">
        <v>8</v>
      </c>
      <c r="B12" s="100" t="s">
        <v>186</v>
      </c>
      <c r="C12" s="100" t="s">
        <v>194</v>
      </c>
      <c r="D12" s="101">
        <v>2290402</v>
      </c>
      <c r="E12" s="101" t="s">
        <v>195</v>
      </c>
      <c r="F12" s="99">
        <v>32500</v>
      </c>
      <c r="G12" s="101" t="s">
        <v>196</v>
      </c>
    </row>
    <row r="13" s="86" customFormat="1" ht="42" customHeight="1" spans="1:7">
      <c r="A13" s="99">
        <v>9</v>
      </c>
      <c r="B13" s="100" t="s">
        <v>186</v>
      </c>
      <c r="C13" s="100" t="s">
        <v>197</v>
      </c>
      <c r="D13" s="101">
        <v>2290402</v>
      </c>
      <c r="E13" s="101" t="s">
        <v>195</v>
      </c>
      <c r="F13" s="99">
        <v>6097</v>
      </c>
      <c r="G13" s="101" t="s">
        <v>196</v>
      </c>
    </row>
    <row r="14" s="86" customFormat="1" ht="42" customHeight="1" spans="1:7">
      <c r="A14" s="99">
        <v>10</v>
      </c>
      <c r="B14" s="100" t="s">
        <v>183</v>
      </c>
      <c r="C14" s="100" t="s">
        <v>198</v>
      </c>
      <c r="D14" s="101">
        <v>2290402</v>
      </c>
      <c r="E14" s="101" t="s">
        <v>195</v>
      </c>
      <c r="F14" s="99">
        <v>11000</v>
      </c>
      <c r="G14" s="101" t="s">
        <v>196</v>
      </c>
    </row>
    <row r="15" s="86" customFormat="1" ht="42" customHeight="1" spans="1:7">
      <c r="A15" s="99">
        <v>11</v>
      </c>
      <c r="B15" s="100" t="s">
        <v>183</v>
      </c>
      <c r="C15" s="100" t="s">
        <v>199</v>
      </c>
      <c r="D15" s="101">
        <v>2290402</v>
      </c>
      <c r="E15" s="101" t="s">
        <v>195</v>
      </c>
      <c r="F15" s="99">
        <v>3900</v>
      </c>
      <c r="G15" s="101" t="s">
        <v>196</v>
      </c>
    </row>
    <row r="16" s="86" customFormat="1" ht="42" customHeight="1" spans="1:7">
      <c r="A16" s="99">
        <v>12</v>
      </c>
      <c r="B16" s="100" t="s">
        <v>183</v>
      </c>
      <c r="C16" s="100" t="s">
        <v>200</v>
      </c>
      <c r="D16" s="101">
        <v>2290402</v>
      </c>
      <c r="E16" s="101" t="s">
        <v>195</v>
      </c>
      <c r="F16" s="99">
        <v>7000</v>
      </c>
      <c r="G16" s="101" t="s">
        <v>196</v>
      </c>
    </row>
    <row r="17" s="85" customFormat="1" ht="42" customHeight="1" spans="1:8">
      <c r="A17" s="99">
        <v>13</v>
      </c>
      <c r="B17" s="100" t="s">
        <v>183</v>
      </c>
      <c r="C17" s="100" t="s">
        <v>201</v>
      </c>
      <c r="D17" s="101">
        <v>2290402</v>
      </c>
      <c r="E17" s="101" t="s">
        <v>195</v>
      </c>
      <c r="F17" s="99">
        <v>3000</v>
      </c>
      <c r="G17" s="101" t="s">
        <v>196</v>
      </c>
      <c r="H17" s="102"/>
    </row>
    <row r="18" s="87" customFormat="1" ht="42" customHeight="1" spans="1:8">
      <c r="A18" s="99">
        <v>14</v>
      </c>
      <c r="B18" s="100" t="s">
        <v>189</v>
      </c>
      <c r="C18" s="100" t="s">
        <v>202</v>
      </c>
      <c r="D18" s="101">
        <v>2290402</v>
      </c>
      <c r="E18" s="101" t="s">
        <v>195</v>
      </c>
      <c r="F18" s="99">
        <v>1500</v>
      </c>
      <c r="G18" s="101" t="s">
        <v>196</v>
      </c>
      <c r="H18" s="83"/>
    </row>
    <row r="19" s="87" customFormat="1" ht="42" customHeight="1" spans="1:8">
      <c r="A19" s="99">
        <v>15</v>
      </c>
      <c r="B19" s="100" t="s">
        <v>203</v>
      </c>
      <c r="C19" s="100" t="s">
        <v>204</v>
      </c>
      <c r="D19" s="101">
        <v>2290402</v>
      </c>
      <c r="E19" s="101" t="s">
        <v>195</v>
      </c>
      <c r="F19" s="99">
        <v>3500</v>
      </c>
      <c r="G19" s="101" t="s">
        <v>196</v>
      </c>
      <c r="H19" s="83"/>
    </row>
    <row r="20" s="85" customFormat="1" ht="42" customHeight="1" spans="1:8">
      <c r="A20" s="99">
        <v>16</v>
      </c>
      <c r="B20" s="100" t="s">
        <v>205</v>
      </c>
      <c r="C20" s="100" t="s">
        <v>206</v>
      </c>
      <c r="D20" s="101">
        <v>2290402</v>
      </c>
      <c r="E20" s="101" t="s">
        <v>195</v>
      </c>
      <c r="F20" s="99">
        <v>1474</v>
      </c>
      <c r="G20" s="101" t="s">
        <v>196</v>
      </c>
      <c r="H20" s="102"/>
    </row>
    <row r="21" s="86" customFormat="1" ht="42" customHeight="1" spans="1:7">
      <c r="A21" s="99">
        <v>17</v>
      </c>
      <c r="B21" s="100" t="s">
        <v>207</v>
      </c>
      <c r="C21" s="100" t="s">
        <v>208</v>
      </c>
      <c r="D21" s="101">
        <v>2290402</v>
      </c>
      <c r="E21" s="101" t="s">
        <v>195</v>
      </c>
      <c r="F21" s="99">
        <v>45</v>
      </c>
      <c r="G21" s="101" t="s">
        <v>196</v>
      </c>
    </row>
    <row r="22" s="88" customFormat="1" ht="42" customHeight="1" spans="1:8">
      <c r="A22" s="99">
        <v>18</v>
      </c>
      <c r="B22" s="100" t="s">
        <v>178</v>
      </c>
      <c r="C22" s="100" t="s">
        <v>209</v>
      </c>
      <c r="D22" s="101">
        <v>2290402</v>
      </c>
      <c r="E22" s="101" t="s">
        <v>195</v>
      </c>
      <c r="F22" s="99">
        <v>252</v>
      </c>
      <c r="G22" s="101" t="s">
        <v>196</v>
      </c>
      <c r="H22" s="102"/>
    </row>
    <row r="23" s="88" customFormat="1" ht="42" customHeight="1" spans="1:8">
      <c r="A23" s="99">
        <v>19</v>
      </c>
      <c r="B23" s="100" t="s">
        <v>178</v>
      </c>
      <c r="C23" s="100" t="s">
        <v>210</v>
      </c>
      <c r="D23" s="101">
        <v>2290402</v>
      </c>
      <c r="E23" s="101" t="s">
        <v>195</v>
      </c>
      <c r="F23" s="99">
        <v>2270</v>
      </c>
      <c r="G23" s="101" t="s">
        <v>196</v>
      </c>
      <c r="H23" s="102"/>
    </row>
    <row r="24" s="88" customFormat="1" ht="42" customHeight="1" spans="1:8">
      <c r="A24" s="99">
        <v>20</v>
      </c>
      <c r="B24" s="100" t="s">
        <v>211</v>
      </c>
      <c r="C24" s="100" t="s">
        <v>212</v>
      </c>
      <c r="D24" s="101">
        <v>2290402</v>
      </c>
      <c r="E24" s="101" t="s">
        <v>195</v>
      </c>
      <c r="F24" s="99">
        <v>1590</v>
      </c>
      <c r="G24" s="101" t="s">
        <v>196</v>
      </c>
      <c r="H24" s="102"/>
    </row>
    <row r="25" s="86" customFormat="1" ht="42" customHeight="1" spans="1:7">
      <c r="A25" s="99">
        <v>21</v>
      </c>
      <c r="B25" s="100" t="s">
        <v>213</v>
      </c>
      <c r="C25" s="100" t="s">
        <v>214</v>
      </c>
      <c r="D25" s="101">
        <v>2290402</v>
      </c>
      <c r="E25" s="101" t="s">
        <v>195</v>
      </c>
      <c r="F25" s="99">
        <v>3100</v>
      </c>
      <c r="G25" s="101" t="s">
        <v>196</v>
      </c>
    </row>
    <row r="26" s="85" customFormat="1" ht="42" customHeight="1" spans="1:8">
      <c r="A26" s="99">
        <v>22</v>
      </c>
      <c r="B26" s="100" t="s">
        <v>215</v>
      </c>
      <c r="C26" s="100" t="s">
        <v>216</v>
      </c>
      <c r="D26" s="101">
        <v>2290402</v>
      </c>
      <c r="E26" s="101" t="s">
        <v>195</v>
      </c>
      <c r="F26" s="99">
        <v>830</v>
      </c>
      <c r="G26" s="101" t="s">
        <v>196</v>
      </c>
      <c r="H26" s="102"/>
    </row>
    <row r="27" s="85" customFormat="1" ht="42" customHeight="1" spans="1:8">
      <c r="A27" s="99">
        <v>23</v>
      </c>
      <c r="B27" s="100" t="s">
        <v>215</v>
      </c>
      <c r="C27" s="100" t="s">
        <v>217</v>
      </c>
      <c r="D27" s="101">
        <v>2290402</v>
      </c>
      <c r="E27" s="101" t="s">
        <v>195</v>
      </c>
      <c r="F27" s="99">
        <v>738</v>
      </c>
      <c r="G27" s="101" t="s">
        <v>196</v>
      </c>
      <c r="H27" s="102"/>
    </row>
    <row r="28" s="87" customFormat="1" ht="42" customHeight="1" spans="1:8">
      <c r="A28" s="99">
        <v>24</v>
      </c>
      <c r="B28" s="100" t="s">
        <v>215</v>
      </c>
      <c r="C28" s="100" t="s">
        <v>218</v>
      </c>
      <c r="D28" s="101">
        <v>2290402</v>
      </c>
      <c r="E28" s="101" t="s">
        <v>195</v>
      </c>
      <c r="F28" s="99">
        <v>300</v>
      </c>
      <c r="G28" s="101" t="s">
        <v>196</v>
      </c>
      <c r="H28" s="83"/>
    </row>
    <row r="29" s="86" customFormat="1" ht="42" customHeight="1" spans="1:7">
      <c r="A29" s="99">
        <v>25</v>
      </c>
      <c r="B29" s="100" t="s">
        <v>219</v>
      </c>
      <c r="C29" s="100" t="s">
        <v>220</v>
      </c>
      <c r="D29" s="101">
        <v>2290402</v>
      </c>
      <c r="E29" s="101" t="s">
        <v>195</v>
      </c>
      <c r="F29" s="99">
        <v>8533</v>
      </c>
      <c r="G29" s="101" t="s">
        <v>196</v>
      </c>
    </row>
    <row r="30" s="86" customFormat="1" ht="42" customHeight="1" spans="1:7">
      <c r="A30" s="99">
        <v>26</v>
      </c>
      <c r="B30" s="100" t="s">
        <v>221</v>
      </c>
      <c r="C30" s="100" t="s">
        <v>222</v>
      </c>
      <c r="D30" s="101">
        <v>2290402</v>
      </c>
      <c r="E30" s="101" t="s">
        <v>195</v>
      </c>
      <c r="F30" s="99">
        <v>4000</v>
      </c>
      <c r="G30" s="101" t="s">
        <v>196</v>
      </c>
    </row>
    <row r="31" s="85" customFormat="1" ht="42" customHeight="1" spans="1:8">
      <c r="A31" s="99">
        <v>27</v>
      </c>
      <c r="B31" s="100" t="s">
        <v>223</v>
      </c>
      <c r="C31" s="100" t="s">
        <v>224</v>
      </c>
      <c r="D31" s="101">
        <v>2290402</v>
      </c>
      <c r="E31" s="101" t="s">
        <v>195</v>
      </c>
      <c r="F31" s="99">
        <v>1000</v>
      </c>
      <c r="G31" s="101" t="s">
        <v>196</v>
      </c>
      <c r="H31" s="102"/>
    </row>
    <row r="32" s="86" customFormat="1" ht="42" customHeight="1" spans="1:7">
      <c r="A32" s="99">
        <v>28</v>
      </c>
      <c r="B32" s="100" t="s">
        <v>223</v>
      </c>
      <c r="C32" s="100" t="s">
        <v>225</v>
      </c>
      <c r="D32" s="101">
        <v>2290402</v>
      </c>
      <c r="E32" s="101" t="s">
        <v>195</v>
      </c>
      <c r="F32" s="99">
        <v>7000</v>
      </c>
      <c r="G32" s="101" t="s">
        <v>196</v>
      </c>
    </row>
    <row r="33" s="88" customFormat="1" ht="42" customHeight="1" spans="1:8">
      <c r="A33" s="99">
        <v>29</v>
      </c>
      <c r="B33" s="100" t="s">
        <v>223</v>
      </c>
      <c r="C33" s="100" t="s">
        <v>226</v>
      </c>
      <c r="D33" s="101">
        <v>2290402</v>
      </c>
      <c r="E33" s="101" t="s">
        <v>195</v>
      </c>
      <c r="F33" s="99">
        <v>405</v>
      </c>
      <c r="G33" s="101" t="s">
        <v>196</v>
      </c>
      <c r="H33" s="102"/>
    </row>
    <row r="34" s="88" customFormat="1" ht="42" customHeight="1" spans="1:8">
      <c r="A34" s="99">
        <v>30</v>
      </c>
      <c r="B34" s="100" t="s">
        <v>227</v>
      </c>
      <c r="C34" s="100" t="s">
        <v>228</v>
      </c>
      <c r="D34" s="101">
        <v>2290402</v>
      </c>
      <c r="E34" s="101" t="s">
        <v>195</v>
      </c>
      <c r="F34" s="99">
        <v>2500</v>
      </c>
      <c r="G34" s="101" t="s">
        <v>196</v>
      </c>
      <c r="H34" s="102"/>
    </row>
    <row r="35" s="86" customFormat="1" ht="42" customHeight="1" spans="1:7">
      <c r="A35" s="99">
        <v>31</v>
      </c>
      <c r="B35" s="100" t="s">
        <v>229</v>
      </c>
      <c r="C35" s="100" t="s">
        <v>230</v>
      </c>
      <c r="D35" s="101">
        <v>2290402</v>
      </c>
      <c r="E35" s="101" t="s">
        <v>195</v>
      </c>
      <c r="F35" s="99">
        <v>1900</v>
      </c>
      <c r="G35" s="101" t="s">
        <v>196</v>
      </c>
    </row>
    <row r="36" s="85" customFormat="1" ht="42" customHeight="1" spans="1:8">
      <c r="A36" s="99">
        <v>32</v>
      </c>
      <c r="B36" s="100" t="s">
        <v>231</v>
      </c>
      <c r="C36" s="100" t="s">
        <v>232</v>
      </c>
      <c r="D36" s="101">
        <v>2290402</v>
      </c>
      <c r="E36" s="101" t="s">
        <v>195</v>
      </c>
      <c r="F36" s="99">
        <v>10000</v>
      </c>
      <c r="G36" s="101" t="s">
        <v>196</v>
      </c>
      <c r="H36" s="102"/>
    </row>
    <row r="37" s="85" customFormat="1" ht="42" customHeight="1" spans="1:8">
      <c r="A37" s="99">
        <v>33</v>
      </c>
      <c r="B37" s="100" t="s">
        <v>231</v>
      </c>
      <c r="C37" s="100" t="s">
        <v>233</v>
      </c>
      <c r="D37" s="101">
        <v>2290402</v>
      </c>
      <c r="E37" s="101" t="s">
        <v>195</v>
      </c>
      <c r="F37" s="99">
        <v>1000</v>
      </c>
      <c r="G37" s="101" t="s">
        <v>196</v>
      </c>
      <c r="H37" s="102"/>
    </row>
    <row r="38" s="85" customFormat="1" ht="42" customHeight="1" spans="1:8">
      <c r="A38" s="99">
        <v>34</v>
      </c>
      <c r="B38" s="100" t="s">
        <v>234</v>
      </c>
      <c r="C38" s="100" t="s">
        <v>235</v>
      </c>
      <c r="D38" s="101">
        <v>2290402</v>
      </c>
      <c r="E38" s="101" t="s">
        <v>195</v>
      </c>
      <c r="F38" s="99">
        <v>1000</v>
      </c>
      <c r="G38" s="101" t="s">
        <v>196</v>
      </c>
      <c r="H38" s="103"/>
    </row>
    <row r="39" s="85" customFormat="1" ht="42" customHeight="1" spans="1:8">
      <c r="A39" s="99">
        <v>35</v>
      </c>
      <c r="B39" s="100" t="s">
        <v>234</v>
      </c>
      <c r="C39" s="100" t="s">
        <v>236</v>
      </c>
      <c r="D39" s="101">
        <v>2290402</v>
      </c>
      <c r="E39" s="101" t="s">
        <v>195</v>
      </c>
      <c r="F39" s="99">
        <v>16</v>
      </c>
      <c r="G39" s="101" t="s">
        <v>196</v>
      </c>
      <c r="H39" s="102"/>
    </row>
    <row r="40" s="85" customFormat="1" ht="42" customHeight="1" spans="1:8">
      <c r="A40" s="99">
        <v>36</v>
      </c>
      <c r="B40" s="100" t="s">
        <v>234</v>
      </c>
      <c r="C40" s="100" t="s">
        <v>237</v>
      </c>
      <c r="D40" s="101">
        <v>2290402</v>
      </c>
      <c r="E40" s="101" t="s">
        <v>195</v>
      </c>
      <c r="F40" s="99">
        <v>5900</v>
      </c>
      <c r="G40" s="101" t="s">
        <v>196</v>
      </c>
      <c r="H40" s="102"/>
    </row>
    <row r="41" s="85" customFormat="1" ht="42" customHeight="1" spans="1:8">
      <c r="A41" s="99">
        <v>37</v>
      </c>
      <c r="B41" s="100" t="s">
        <v>234</v>
      </c>
      <c r="C41" s="100" t="s">
        <v>238</v>
      </c>
      <c r="D41" s="101">
        <v>2290402</v>
      </c>
      <c r="E41" s="101" t="s">
        <v>195</v>
      </c>
      <c r="F41" s="99">
        <v>2500</v>
      </c>
      <c r="G41" s="101" t="s">
        <v>196</v>
      </c>
      <c r="H41" s="102"/>
    </row>
    <row r="42" s="85" customFormat="1" ht="42" customHeight="1" spans="1:8">
      <c r="A42" s="99">
        <v>38</v>
      </c>
      <c r="B42" s="100" t="s">
        <v>234</v>
      </c>
      <c r="C42" s="100" t="s">
        <v>239</v>
      </c>
      <c r="D42" s="101">
        <v>2290402</v>
      </c>
      <c r="E42" s="101" t="s">
        <v>195</v>
      </c>
      <c r="F42" s="99">
        <v>8000</v>
      </c>
      <c r="G42" s="101" t="s">
        <v>196</v>
      </c>
      <c r="H42" s="102"/>
    </row>
    <row r="43" s="85" customFormat="1" ht="42" customHeight="1" spans="1:8">
      <c r="A43" s="99">
        <v>39</v>
      </c>
      <c r="B43" s="100" t="s">
        <v>234</v>
      </c>
      <c r="C43" s="100" t="s">
        <v>240</v>
      </c>
      <c r="D43" s="101">
        <v>2290402</v>
      </c>
      <c r="E43" s="101" t="s">
        <v>195</v>
      </c>
      <c r="F43" s="99">
        <v>2500</v>
      </c>
      <c r="G43" s="101" t="s">
        <v>196</v>
      </c>
      <c r="H43" s="102"/>
    </row>
    <row r="44" s="85" customFormat="1" ht="42" customHeight="1" spans="1:8">
      <c r="A44" s="99">
        <v>40</v>
      </c>
      <c r="B44" s="100" t="s">
        <v>234</v>
      </c>
      <c r="C44" s="100" t="s">
        <v>241</v>
      </c>
      <c r="D44" s="101">
        <v>2290402</v>
      </c>
      <c r="E44" s="101" t="s">
        <v>195</v>
      </c>
      <c r="F44" s="99">
        <v>5000</v>
      </c>
      <c r="G44" s="101" t="s">
        <v>196</v>
      </c>
      <c r="H44" s="102"/>
    </row>
    <row r="45" s="85" customFormat="1" ht="42" customHeight="1" spans="1:8">
      <c r="A45" s="99">
        <v>41</v>
      </c>
      <c r="B45" s="100" t="s">
        <v>234</v>
      </c>
      <c r="C45" s="100" t="s">
        <v>242</v>
      </c>
      <c r="D45" s="101">
        <v>2290402</v>
      </c>
      <c r="E45" s="101" t="s">
        <v>195</v>
      </c>
      <c r="F45" s="99">
        <v>3000</v>
      </c>
      <c r="G45" s="101" t="s">
        <v>196</v>
      </c>
      <c r="H45" s="102"/>
    </row>
    <row r="46" s="85" customFormat="1" ht="42" customHeight="1" spans="1:8">
      <c r="A46" s="99">
        <v>42</v>
      </c>
      <c r="B46" s="100" t="s">
        <v>234</v>
      </c>
      <c r="C46" s="100" t="s">
        <v>243</v>
      </c>
      <c r="D46" s="101">
        <v>2290402</v>
      </c>
      <c r="E46" s="101" t="s">
        <v>195</v>
      </c>
      <c r="F46" s="99">
        <v>700</v>
      </c>
      <c r="G46" s="101" t="s">
        <v>196</v>
      </c>
      <c r="H46" s="102"/>
    </row>
    <row r="47" s="85" customFormat="1" ht="42" customHeight="1" spans="1:8">
      <c r="A47" s="99">
        <v>43</v>
      </c>
      <c r="B47" s="100" t="s">
        <v>183</v>
      </c>
      <c r="C47" s="100" t="s">
        <v>244</v>
      </c>
      <c r="D47" s="101">
        <v>2290402</v>
      </c>
      <c r="E47" s="101" t="s">
        <v>195</v>
      </c>
      <c r="F47" s="99">
        <v>2050</v>
      </c>
      <c r="G47" s="101" t="s">
        <v>196</v>
      </c>
      <c r="H47" s="102"/>
    </row>
    <row r="48" s="85" customFormat="1" ht="42" customHeight="1" spans="1:8">
      <c r="A48" s="99">
        <v>44</v>
      </c>
      <c r="B48" s="100" t="s">
        <v>207</v>
      </c>
      <c r="C48" s="100" t="s">
        <v>245</v>
      </c>
      <c r="D48" s="101">
        <v>2290402</v>
      </c>
      <c r="E48" s="101" t="s">
        <v>195</v>
      </c>
      <c r="F48" s="99">
        <v>5000</v>
      </c>
      <c r="G48" s="101" t="s">
        <v>196</v>
      </c>
      <c r="H48" s="102"/>
    </row>
    <row r="49" s="85" customFormat="1" ht="42" customHeight="1" spans="1:8">
      <c r="A49" s="99">
        <v>45</v>
      </c>
      <c r="B49" s="100" t="s">
        <v>207</v>
      </c>
      <c r="C49" s="100" t="s">
        <v>246</v>
      </c>
      <c r="D49" s="101">
        <v>2290402</v>
      </c>
      <c r="E49" s="101" t="s">
        <v>195</v>
      </c>
      <c r="F49" s="99">
        <v>3000</v>
      </c>
      <c r="G49" s="101" t="s">
        <v>196</v>
      </c>
      <c r="H49" s="102"/>
    </row>
    <row r="50" s="85" customFormat="1" ht="42" customHeight="1" spans="1:8">
      <c r="A50" s="99">
        <v>46</v>
      </c>
      <c r="B50" s="100" t="s">
        <v>234</v>
      </c>
      <c r="C50" s="100" t="s">
        <v>247</v>
      </c>
      <c r="D50" s="101">
        <v>2290403</v>
      </c>
      <c r="E50" s="101" t="s">
        <v>248</v>
      </c>
      <c r="F50" s="99">
        <v>3000</v>
      </c>
      <c r="G50" s="101" t="s">
        <v>249</v>
      </c>
      <c r="H50" s="102"/>
    </row>
    <row r="51" s="85" customFormat="1" ht="42" customHeight="1" spans="1:8">
      <c r="A51" s="99">
        <v>47</v>
      </c>
      <c r="B51" s="100" t="s">
        <v>234</v>
      </c>
      <c r="C51" s="100" t="s">
        <v>250</v>
      </c>
      <c r="D51" s="101">
        <v>2290403</v>
      </c>
      <c r="E51" s="101" t="s">
        <v>248</v>
      </c>
      <c r="F51" s="99">
        <v>900</v>
      </c>
      <c r="G51" s="101" t="s">
        <v>249</v>
      </c>
      <c r="H51" s="102"/>
    </row>
    <row r="52" s="85" customFormat="1" ht="42" customHeight="1" spans="1:8">
      <c r="A52" s="99">
        <v>48</v>
      </c>
      <c r="B52" s="100" t="s">
        <v>251</v>
      </c>
      <c r="C52" s="100" t="s">
        <v>252</v>
      </c>
      <c r="D52" s="101">
        <v>2290403</v>
      </c>
      <c r="E52" s="101" t="s">
        <v>248</v>
      </c>
      <c r="F52" s="99">
        <v>4000</v>
      </c>
      <c r="G52" s="101" t="s">
        <v>253</v>
      </c>
      <c r="H52" s="102"/>
    </row>
    <row r="53" s="85" customFormat="1" ht="42" customHeight="1" spans="1:8">
      <c r="A53" s="99">
        <v>49</v>
      </c>
      <c r="B53" s="100" t="s">
        <v>251</v>
      </c>
      <c r="C53" s="100" t="s">
        <v>254</v>
      </c>
      <c r="D53" s="101">
        <v>2290403</v>
      </c>
      <c r="E53" s="101" t="s">
        <v>248</v>
      </c>
      <c r="F53" s="99">
        <v>20900</v>
      </c>
      <c r="G53" s="101" t="s">
        <v>253</v>
      </c>
      <c r="H53" s="102"/>
    </row>
    <row r="54" s="89" customFormat="1" ht="42" customHeight="1" spans="1:7">
      <c r="A54" s="104" t="s">
        <v>164</v>
      </c>
      <c r="B54" s="105"/>
      <c r="C54" s="105"/>
      <c r="D54" s="105"/>
      <c r="E54" s="106"/>
      <c r="F54" s="107">
        <f>SUM(F5:F53)</f>
        <v>190900</v>
      </c>
      <c r="G54" s="98"/>
    </row>
  </sheetData>
  <autoFilter xmlns:etc="http://www.wps.cn/officeDocument/2017/etCustomData" ref="A4:IV54" etc:filterBottomFollowUsedRange="0">
    <extLst/>
  </autoFilter>
  <mergeCells count="2">
    <mergeCell ref="A2:G2"/>
    <mergeCell ref="A54:E54"/>
  </mergeCells>
  <pageMargins left="0.550694444444444" right="0.314583333333333" top="0.747916666666667" bottom="0.590277777777778" header="0.432638888888889" footer="0.354166666666667"/>
  <pageSetup paperSize="9" scale="81"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0"/>
  <sheetViews>
    <sheetView workbookViewId="0">
      <selection activeCell="C34" sqref="C34"/>
    </sheetView>
  </sheetViews>
  <sheetFormatPr defaultColWidth="9" defaultRowHeight="15" outlineLevelCol="6"/>
  <cols>
    <col min="1" max="1" width="7.25" customWidth="1"/>
    <col min="2" max="2" width="32.625" customWidth="1"/>
    <col min="3" max="3" width="47" customWidth="1"/>
    <col min="4" max="4" width="12.25" customWidth="1"/>
    <col min="5" max="5" width="40.125" customWidth="1"/>
    <col min="6" max="6" width="13.875" customWidth="1"/>
    <col min="7" max="7" width="13.625" customWidth="1"/>
  </cols>
  <sheetData>
    <row r="1" customFormat="1" ht="18" customHeight="1" spans="1:7">
      <c r="A1" s="61" t="s">
        <v>255</v>
      </c>
      <c r="B1" s="61"/>
      <c r="C1" s="62"/>
      <c r="D1" s="62"/>
      <c r="E1" s="63"/>
      <c r="F1" s="64"/>
      <c r="G1" s="63"/>
    </row>
    <row r="2" customFormat="1" ht="23" customHeight="1" spans="1:7">
      <c r="A2" s="65" t="s">
        <v>256</v>
      </c>
      <c r="B2" s="65"/>
      <c r="C2" s="65"/>
      <c r="D2" s="65"/>
      <c r="E2" s="65"/>
      <c r="F2" s="65"/>
      <c r="G2" s="65"/>
    </row>
    <row r="3" customFormat="1" ht="17" customHeight="1" spans="1:7">
      <c r="A3" s="66"/>
      <c r="B3" s="66"/>
      <c r="C3" s="66"/>
      <c r="D3" s="66"/>
      <c r="E3" s="67"/>
      <c r="F3" s="66"/>
      <c r="G3" s="68" t="s">
        <v>2</v>
      </c>
    </row>
    <row r="4" customFormat="1" ht="33" customHeight="1" spans="1:7">
      <c r="A4" s="69" t="s">
        <v>171</v>
      </c>
      <c r="B4" s="69" t="s">
        <v>257</v>
      </c>
      <c r="C4" s="69" t="s">
        <v>258</v>
      </c>
      <c r="D4" s="69" t="s">
        <v>174</v>
      </c>
      <c r="E4" s="69" t="s">
        <v>175</v>
      </c>
      <c r="F4" s="69" t="s">
        <v>259</v>
      </c>
      <c r="G4" s="69" t="s">
        <v>177</v>
      </c>
    </row>
    <row r="5" customFormat="1" ht="24" customHeight="1" spans="1:7">
      <c r="A5" s="69"/>
      <c r="B5" s="69"/>
      <c r="C5" s="69"/>
      <c r="D5" s="69"/>
      <c r="E5" s="69"/>
      <c r="F5" s="69"/>
      <c r="G5" s="69"/>
    </row>
    <row r="6" s="59" customFormat="1" ht="55" customHeight="1" spans="1:7">
      <c r="A6" s="70">
        <v>1</v>
      </c>
      <c r="B6" s="71" t="s">
        <v>260</v>
      </c>
      <c r="C6" s="72" t="s">
        <v>261</v>
      </c>
      <c r="D6" s="73">
        <v>110110101</v>
      </c>
      <c r="E6" s="72" t="s">
        <v>262</v>
      </c>
      <c r="F6" s="74">
        <v>2833</v>
      </c>
      <c r="G6" s="75" t="s">
        <v>181</v>
      </c>
    </row>
    <row r="7" s="59" customFormat="1" ht="55" customHeight="1" spans="1:7">
      <c r="A7" s="70">
        <v>2</v>
      </c>
      <c r="B7" s="71" t="s">
        <v>263</v>
      </c>
      <c r="C7" s="72" t="s">
        <v>264</v>
      </c>
      <c r="D7" s="73">
        <v>110110101</v>
      </c>
      <c r="E7" s="72" t="s">
        <v>262</v>
      </c>
      <c r="F7" s="74">
        <v>867</v>
      </c>
      <c r="G7" s="75" t="s">
        <v>181</v>
      </c>
    </row>
    <row r="8" s="60" customFormat="1" ht="55" customHeight="1" spans="1:7">
      <c r="A8" s="76">
        <v>3</v>
      </c>
      <c r="B8" s="77" t="s">
        <v>265</v>
      </c>
      <c r="C8" s="72" t="s">
        <v>266</v>
      </c>
      <c r="D8" s="73">
        <v>110110101</v>
      </c>
      <c r="E8" s="72" t="s">
        <v>262</v>
      </c>
      <c r="F8" s="74">
        <v>3481</v>
      </c>
      <c r="G8" s="75" t="s">
        <v>181</v>
      </c>
    </row>
    <row r="9" s="60" customFormat="1" ht="55" customHeight="1" spans="1:7">
      <c r="A9" s="70"/>
      <c r="B9" s="77" t="s">
        <v>267</v>
      </c>
      <c r="C9" s="72" t="s">
        <v>268</v>
      </c>
      <c r="D9" s="73">
        <v>110110101</v>
      </c>
      <c r="E9" s="72" t="s">
        <v>262</v>
      </c>
      <c r="F9" s="74">
        <v>9091</v>
      </c>
      <c r="G9" s="75" t="s">
        <v>181</v>
      </c>
    </row>
    <row r="10" s="60" customFormat="1" ht="55" customHeight="1" spans="1:7">
      <c r="A10" s="70">
        <v>5</v>
      </c>
      <c r="B10" s="77" t="s">
        <v>269</v>
      </c>
      <c r="C10" s="78" t="s">
        <v>270</v>
      </c>
      <c r="D10" s="73">
        <v>110110101</v>
      </c>
      <c r="E10" s="72" t="s">
        <v>262</v>
      </c>
      <c r="F10" s="74">
        <v>714</v>
      </c>
      <c r="G10" s="75" t="s">
        <v>181</v>
      </c>
    </row>
    <row r="11" s="60" customFormat="1" ht="55" customHeight="1" spans="1:7">
      <c r="A11" s="76">
        <v>6</v>
      </c>
      <c r="B11" s="77" t="s">
        <v>271</v>
      </c>
      <c r="C11" s="78" t="s">
        <v>272</v>
      </c>
      <c r="D11" s="73">
        <v>110110101</v>
      </c>
      <c r="E11" s="72" t="s">
        <v>262</v>
      </c>
      <c r="F11" s="74">
        <v>359</v>
      </c>
      <c r="G11" s="79" t="s">
        <v>181</v>
      </c>
    </row>
    <row r="12" s="60" customFormat="1" ht="55" customHeight="1" spans="1:7">
      <c r="A12" s="70">
        <v>7</v>
      </c>
      <c r="B12" s="77" t="s">
        <v>273</v>
      </c>
      <c r="C12" s="78" t="s">
        <v>274</v>
      </c>
      <c r="D12" s="79">
        <v>110110211</v>
      </c>
      <c r="E12" s="79" t="s">
        <v>275</v>
      </c>
      <c r="F12" s="74">
        <v>645</v>
      </c>
      <c r="G12" s="79" t="s">
        <v>276</v>
      </c>
    </row>
    <row r="13" s="60" customFormat="1" ht="55" customHeight="1" spans="1:7">
      <c r="A13" s="70">
        <v>8</v>
      </c>
      <c r="B13" s="77" t="s">
        <v>277</v>
      </c>
      <c r="C13" s="78" t="s">
        <v>278</v>
      </c>
      <c r="D13" s="73">
        <v>110110101</v>
      </c>
      <c r="E13" s="72" t="s">
        <v>262</v>
      </c>
      <c r="F13" s="74">
        <v>2885</v>
      </c>
      <c r="G13" s="79" t="s">
        <v>181</v>
      </c>
    </row>
    <row r="14" s="60" customFormat="1" ht="55" customHeight="1" spans="1:7">
      <c r="A14" s="76">
        <v>9</v>
      </c>
      <c r="B14" s="77" t="s">
        <v>279</v>
      </c>
      <c r="C14" s="78" t="s">
        <v>280</v>
      </c>
      <c r="D14" s="73">
        <v>110110101</v>
      </c>
      <c r="E14" s="72" t="s">
        <v>262</v>
      </c>
      <c r="F14" s="74">
        <v>379</v>
      </c>
      <c r="G14" s="79" t="s">
        <v>181</v>
      </c>
    </row>
    <row r="15" s="60" customFormat="1" ht="55" customHeight="1" spans="1:7">
      <c r="A15" s="70">
        <v>10</v>
      </c>
      <c r="B15" s="77" t="s">
        <v>281</v>
      </c>
      <c r="C15" s="78" t="s">
        <v>282</v>
      </c>
      <c r="D15" s="73">
        <v>110110101</v>
      </c>
      <c r="E15" s="72" t="s">
        <v>262</v>
      </c>
      <c r="F15" s="74">
        <v>344</v>
      </c>
      <c r="G15" s="79" t="s">
        <v>181</v>
      </c>
    </row>
    <row r="16" s="60" customFormat="1" ht="55" customHeight="1" spans="1:7">
      <c r="A16" s="70">
        <v>11</v>
      </c>
      <c r="B16" s="77" t="s">
        <v>283</v>
      </c>
      <c r="C16" s="78" t="s">
        <v>284</v>
      </c>
      <c r="D16" s="73">
        <v>110110101</v>
      </c>
      <c r="E16" s="72" t="s">
        <v>262</v>
      </c>
      <c r="F16" s="74">
        <v>9179</v>
      </c>
      <c r="G16" s="79" t="s">
        <v>181</v>
      </c>
    </row>
    <row r="17" s="60" customFormat="1" ht="55" customHeight="1" spans="1:7">
      <c r="A17" s="76">
        <v>12</v>
      </c>
      <c r="B17" s="77" t="s">
        <v>285</v>
      </c>
      <c r="C17" s="78" t="s">
        <v>286</v>
      </c>
      <c r="D17" s="73">
        <v>110110101</v>
      </c>
      <c r="E17" s="72" t="s">
        <v>262</v>
      </c>
      <c r="F17" s="74">
        <v>6838</v>
      </c>
      <c r="G17" s="79" t="s">
        <v>181</v>
      </c>
    </row>
    <row r="18" s="60" customFormat="1" ht="55" customHeight="1" spans="1:7">
      <c r="A18" s="70">
        <v>13</v>
      </c>
      <c r="B18" s="77" t="s">
        <v>287</v>
      </c>
      <c r="C18" s="78" t="s">
        <v>288</v>
      </c>
      <c r="D18" s="73">
        <v>110110101</v>
      </c>
      <c r="E18" s="72" t="s">
        <v>262</v>
      </c>
      <c r="F18" s="74">
        <v>1700</v>
      </c>
      <c r="G18" s="79" t="s">
        <v>181</v>
      </c>
    </row>
    <row r="19" s="60" customFormat="1" ht="55" customHeight="1" spans="1:7">
      <c r="A19" s="70">
        <v>14</v>
      </c>
      <c r="B19" s="77" t="s">
        <v>289</v>
      </c>
      <c r="C19" s="78" t="s">
        <v>288</v>
      </c>
      <c r="D19" s="79">
        <v>110110298</v>
      </c>
      <c r="E19" s="79" t="s">
        <v>290</v>
      </c>
      <c r="F19" s="74">
        <v>1500</v>
      </c>
      <c r="G19" s="79" t="s">
        <v>276</v>
      </c>
    </row>
    <row r="20" customFormat="1" ht="52" customHeight="1" spans="1:7">
      <c r="A20" s="80" t="s">
        <v>164</v>
      </c>
      <c r="B20" s="80"/>
      <c r="C20" s="80"/>
      <c r="D20" s="80"/>
      <c r="E20" s="80"/>
      <c r="F20" s="81">
        <f>SUM(F6:F19)</f>
        <v>40815</v>
      </c>
      <c r="G20" s="82"/>
    </row>
  </sheetData>
  <autoFilter xmlns:etc="http://www.wps.cn/officeDocument/2017/etCustomData" ref="A5:G20" etc:filterBottomFollowUsedRange="0">
    <extLst/>
  </autoFilter>
  <mergeCells count="9">
    <mergeCell ref="A2:G2"/>
    <mergeCell ref="A20:E20"/>
    <mergeCell ref="A4:A5"/>
    <mergeCell ref="B4:B5"/>
    <mergeCell ref="C4:C5"/>
    <mergeCell ref="D4:D5"/>
    <mergeCell ref="E4:E5"/>
    <mergeCell ref="F4:F5"/>
    <mergeCell ref="G4:G5"/>
  </mergeCells>
  <pageMargins left="0.751388888888889" right="0.354166666666667" top="0.786805555555556" bottom="0.590277777777778" header="0.5" footer="0.314583333333333"/>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y</Company>
  <Application>Microsoft Excel</Application>
  <HeadingPairs>
    <vt:vector size="2" baseType="variant">
      <vt:variant>
        <vt:lpstr>工作表</vt:lpstr>
      </vt:variant>
      <vt:variant>
        <vt:i4>10</vt:i4>
      </vt:variant>
    </vt:vector>
  </HeadingPairs>
  <TitlesOfParts>
    <vt:vector size="10" baseType="lpstr">
      <vt:lpstr>一般收入</vt:lpstr>
      <vt:lpstr>一般支出</vt:lpstr>
      <vt:lpstr>基金收入</vt:lpstr>
      <vt:lpstr>基金支出</vt:lpstr>
      <vt:lpstr>国有资本</vt:lpstr>
      <vt:lpstr>社保基金</vt:lpstr>
      <vt:lpstr>债务限额</vt:lpstr>
      <vt:lpstr>新增债</vt:lpstr>
      <vt:lpstr>再融资</vt:lpstr>
      <vt:lpstr>预备费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苏红志</cp:lastModifiedBy>
  <cp:revision>1</cp:revision>
  <dcterms:created xsi:type="dcterms:W3CDTF">2002-11-21T00:17:00Z</dcterms:created>
  <cp:lastPrinted>2020-01-08T05:51:00Z</cp:lastPrinted>
  <dcterms:modified xsi:type="dcterms:W3CDTF">2025-12-19T06:44:20Z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3A34AFE5860F48689466D4AC791F1932_13</vt:lpwstr>
  </property>
</Properties>
</file>