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000" tabRatio="669" activeTab="3"/>
  </bookViews>
  <sheets>
    <sheet name="表1" sheetId="45" r:id="rId1"/>
    <sheet name="表2" sheetId="18" r:id="rId2"/>
    <sheet name="表3" sheetId="46" r:id="rId3"/>
    <sheet name="表4" sheetId="5" r:id="rId4"/>
    <sheet name="表5" sheetId="47" r:id="rId5"/>
    <sheet name="表6" sheetId="48" r:id="rId6"/>
    <sheet name="表7" sheetId="49" r:id="rId7"/>
  </sheets>
  <definedNames>
    <definedName name="_xlnm._FilterDatabase" localSheetId="5" hidden="1">表6!$A$4:$IV$38</definedName>
    <definedName name="_xlnm._FilterDatabase" localSheetId="6" hidden="1">表7!$A$5:$I$14</definedName>
    <definedName name="地区名称">#REF!</definedName>
    <definedName name="_xlnm.Print_Titles" localSheetId="1">表2!$1:$4</definedName>
    <definedName name="_xlnm.Print_Titles" localSheetId="0">表1!$A$2:$IV$5</definedName>
    <definedName name="_xlnm.Print_Titles" localSheetId="2">表3!$A$2:$IV$5</definedName>
    <definedName name="地区名称" localSheetId="4">#REF!</definedName>
    <definedName name="地区名称" localSheetId="5">#REF!</definedName>
    <definedName name="_xlnm.Print_Titles" localSheetId="5">表6!$1:$4</definedName>
    <definedName name="地区名称" localSheetId="6">#REF!</definedName>
    <definedName name="_xlnm.Print_Titles" localSheetId="6">表7!$1:$5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user1</author>
  </authors>
  <commentList>
    <comment ref="C9" authorId="0">
      <text>
        <r>
          <rPr>
            <b/>
            <sz val="9"/>
            <rFont val="宋体"/>
            <charset val="134"/>
          </rPr>
          <t>user1:</t>
        </r>
        <r>
          <rPr>
            <sz val="9"/>
            <rFont val="宋体"/>
            <charset val="134"/>
          </rPr>
          <t xml:space="preserve">
166+1926</t>
        </r>
      </text>
    </comment>
    <comment ref="C14" authorId="0">
      <text>
        <r>
          <rPr>
            <b/>
            <sz val="9"/>
            <rFont val="宋体"/>
            <charset val="134"/>
          </rPr>
          <t>user1:</t>
        </r>
        <r>
          <rPr>
            <sz val="9"/>
            <rFont val="宋体"/>
            <charset val="134"/>
          </rPr>
          <t xml:space="preserve">
718+14651</t>
        </r>
      </text>
    </comment>
    <comment ref="C16" authorId="0">
      <text>
        <r>
          <rPr>
            <b/>
            <sz val="9"/>
            <rFont val="宋体"/>
            <charset val="134"/>
          </rPr>
          <t>user1:</t>
        </r>
        <r>
          <rPr>
            <sz val="9"/>
            <rFont val="宋体"/>
            <charset val="134"/>
          </rPr>
          <t xml:space="preserve">
660+2746</t>
        </r>
      </text>
    </comment>
  </commentList>
</comments>
</file>

<file path=xl/sharedStrings.xml><?xml version="1.0" encoding="utf-8"?>
<sst xmlns="http://schemas.openxmlformats.org/spreadsheetml/2006/main" count="385" uniqueCount="217">
  <si>
    <t>附表1：</t>
  </si>
  <si>
    <t>新兴县2026年一般公共预算调整总表</t>
  </si>
  <si>
    <t>单位：万元</t>
  </si>
  <si>
    <t>收                     入</t>
  </si>
  <si>
    <t>支                       出</t>
  </si>
  <si>
    <r>
      <rPr>
        <sz val="14"/>
        <rFont val="宋体"/>
        <charset val="134"/>
        <scheme val="minor"/>
      </rPr>
      <t>项</t>
    </r>
    <r>
      <rPr>
        <sz val="14"/>
        <rFont val="宋体"/>
        <charset val="1"/>
        <scheme val="minor"/>
      </rPr>
      <t xml:space="preserve">          </t>
    </r>
    <r>
      <rPr>
        <sz val="14"/>
        <rFont val="宋体"/>
        <charset val="134"/>
        <scheme val="minor"/>
      </rPr>
      <t>目</t>
    </r>
  </si>
  <si>
    <t>年初预算</t>
  </si>
  <si>
    <t>预算调整数</t>
  </si>
  <si>
    <t>调整后预算</t>
  </si>
  <si>
    <t>调 增</t>
  </si>
  <si>
    <t>调 减</t>
  </si>
  <si>
    <t>一、一般公共预算收入</t>
  </si>
  <si>
    <t>一、一般公共预算支出</t>
  </si>
  <si>
    <t>二、上级补助收入</t>
  </si>
  <si>
    <t>二、上解支出</t>
  </si>
  <si>
    <t>三、上年结余</t>
  </si>
  <si>
    <t>三、调出资金</t>
  </si>
  <si>
    <t>四、调入资金</t>
  </si>
  <si>
    <t>四、债务还本支出</t>
  </si>
  <si>
    <t>五、债务转贷收入</t>
  </si>
  <si>
    <t>五、安排预算稳定调节基金</t>
  </si>
  <si>
    <t>其中：新增一般债券收入</t>
  </si>
  <si>
    <t xml:space="preserve">           再融资债券收入</t>
  </si>
  <si>
    <t>六、动用预算稳定调节基金</t>
  </si>
  <si>
    <t>七、区域间转移性收入</t>
  </si>
  <si>
    <t>收 入 总 计</t>
  </si>
  <si>
    <t>支 出 总 计</t>
  </si>
  <si>
    <t>结 余</t>
  </si>
  <si>
    <t>附表2</t>
  </si>
  <si>
    <t>新兴县2026年一般公共预算支出调整情况表</t>
  </si>
  <si>
    <t>项目</t>
  </si>
  <si>
    <t>年初预算数</t>
  </si>
  <si>
    <t>调增</t>
  </si>
  <si>
    <t>调减</t>
  </si>
  <si>
    <t>调整后预算数</t>
  </si>
  <si>
    <t>调整后预算数与年初预算数比较+/-%</t>
  </si>
  <si>
    <t>说明</t>
  </si>
  <si>
    <t>本级</t>
  </si>
  <si>
    <t>2026年上级补助年初安排数</t>
  </si>
  <si>
    <t>总下达金额</t>
  </si>
  <si>
    <t xml:space="preserve">    201一般公共服务支出</t>
  </si>
  <si>
    <t xml:space="preserve">    203国防支出</t>
  </si>
  <si>
    <t xml:space="preserve">    204公共安全支出</t>
  </si>
  <si>
    <t xml:space="preserve">    205教育支出</t>
  </si>
  <si>
    <t xml:space="preserve">    206科学技术支出</t>
  </si>
  <si>
    <t>调增支出：主要包括县追加县委组织部2023-2024年度新兴县应发未发人才补贴（新引进部分）资金822万元、县追加县农业农村局支新兴县2021年绿色种养循环农业试点项目资金532万元、县追加县科技局支2022年度科技专项资金435万元。</t>
  </si>
  <si>
    <t xml:space="preserve">    207文化旅游体育与传媒支出</t>
  </si>
  <si>
    <t>调增支出：主要包括2026年中央支持地方公共服务体系建设补助资金（体育领域）59万元、2026年省追加云浮市曲棍球项目建设资金50万元</t>
  </si>
  <si>
    <t xml:space="preserve">    208社会保障和就业支出</t>
  </si>
  <si>
    <t xml:space="preserve">    210卫生健康支出</t>
  </si>
  <si>
    <t>调增支出：主要包括2026年城乡居民基本医疗保险省级补助资金12811万元、2026年第二批中央财政育儿补贴补助资金324万元。</t>
  </si>
  <si>
    <t xml:space="preserve">    211节能环保支出</t>
  </si>
  <si>
    <t xml:space="preserve">    212城乡社区支出</t>
  </si>
  <si>
    <t>调增支出：主要包括县追加县国资事务中心支广东新州控股集团有限公司注册资金1亿元、县追加县国资事务中心支广东新州控股集团有限公司经营发展资金2030万元、县追加县住房城乡建设局支新兴县生活垃圾无害化处置服务项目费用2000万元、2026年市追加党的基层组织运作市级配套经费716万元、县追加县住房城乡建设局下属单位市政服务中心支新兴县生活垃圾填埋场存在生活垃圾开挖运输项目费用285万元、县追加县住房城乡建设局支云浮市“购房节”活动第二、三期我县购房补贴第二批发放费用220万元。</t>
  </si>
  <si>
    <t xml:space="preserve">    213农林水支出</t>
  </si>
  <si>
    <t xml:space="preserve">    214交通运输支出</t>
  </si>
  <si>
    <t>调增支出：主要包括2025年省追加县交通运输局交通运输领域专项资金预算（第一批）1790万元、2026年省追加（清算2025年度）农村道路客运补贴资金、农村水路客运补贴资金、城市交通发展奖励资金660万元、2024年省追加县交通运输局中央（清算2023年度）农村道路客运补贴资金、农村水路客运补贴资金、城市交通发展奖励资金（农村道路客运补贴资金）391万元、2025年省追加县交通运输局中央对地方成品油税费改革转移支付预算（省级“四好农村路”部分）237万元。</t>
  </si>
  <si>
    <t xml:space="preserve">    215资源勘探信息等支出</t>
  </si>
  <si>
    <t>调增支出：2026年省追加工业和信息化厅经管专项资金2030万元、2026年省追加工业和信息化厅部分专项资金（普惠性制造业投资奖励）366万元、2026年省追加工业和信息化厅部分专项资金（2025年普惠性制造业投资奖励第二批）357万元。</t>
  </si>
  <si>
    <t xml:space="preserve">    216商业服务业等支出</t>
  </si>
  <si>
    <t xml:space="preserve">    217金融支出</t>
  </si>
  <si>
    <t xml:space="preserve">    219援助其他地区支出</t>
  </si>
  <si>
    <t xml:space="preserve">    220自然资源海洋气象等支出</t>
  </si>
  <si>
    <t>调增支出：主要包括2026年省追加自然资源厅转移支付资金490万元</t>
  </si>
  <si>
    <t xml:space="preserve">    221住房保障支出</t>
  </si>
  <si>
    <t xml:space="preserve">    222粮油物资储备支出</t>
  </si>
  <si>
    <t xml:space="preserve">    224灾害防治及应急管理支出</t>
  </si>
  <si>
    <t xml:space="preserve">    227预备费</t>
  </si>
  <si>
    <t xml:space="preserve">    229其他支出</t>
  </si>
  <si>
    <t xml:space="preserve">    232债务付息支出</t>
  </si>
  <si>
    <t xml:space="preserve">    233债务发行费用支出</t>
  </si>
  <si>
    <t>一般公共预算支出合计</t>
  </si>
  <si>
    <t xml:space="preserve">    上解支出</t>
  </si>
  <si>
    <t xml:space="preserve">    调出资金</t>
  </si>
  <si>
    <t xml:space="preserve">    安排预算稳定调节基金</t>
  </si>
  <si>
    <t xml:space="preserve">    债务还本支出</t>
  </si>
  <si>
    <t>一般公共预算支出总计</t>
  </si>
  <si>
    <t>结余</t>
  </si>
  <si>
    <t>附表3：</t>
  </si>
  <si>
    <t>新兴县2026年政府性基金预算调整总表</t>
  </si>
  <si>
    <t>一、政府性基金预算收入</t>
  </si>
  <si>
    <t>一、政府性基金预算支出</t>
  </si>
  <si>
    <t>其中：新增专项债券收入</t>
  </si>
  <si>
    <t>附表4</t>
  </si>
  <si>
    <t>新兴县2026年政府性基金支出调整情况表</t>
  </si>
  <si>
    <t>2025年结余</t>
  </si>
  <si>
    <t>2026年补助</t>
  </si>
  <si>
    <t>调增支出：2025年超长期特别国债结余710万元、2026年超长期特别国债2500万元、县追加新成工业园管委会支工业园东园项目用地有关费用3415万元、县追加县交通运输局支省道S274线新兴六祖至稔村段改建工程森林植被恢复费409万元、县追加县土地储备中心支天堂镇政府五二村委大郎河侧（原民生纸厂东边）地块相关费用255万元、本级安排征地拆迁和土地开发资金9128万元。</t>
  </si>
  <si>
    <t>2025年超长期特别国债710</t>
  </si>
  <si>
    <t>调增支出：2025年上级补助结余397万元</t>
  </si>
  <si>
    <t xml:space="preserve">    215资源勘探工业信息等支出</t>
  </si>
  <si>
    <t>调增支出：2025年第一批超长期特别国债（金属制餐厨具和不锈钢及铝合金餐厨具生产线自动化升级技术改造项目）（粤财建[2025]51号）结余1280万元、2026年第一批超长期特别国债支持大规模设备更新（工业重点领域设备更新改造）315万元。</t>
  </si>
  <si>
    <t>2025年超长期特别国债1280</t>
  </si>
  <si>
    <t>调增：2025年第一批超长期特别国债支持住宅老旧电梯更新项目（粤财建[2025]51号）705万元</t>
  </si>
  <si>
    <t>2025年超长期特别国债705</t>
  </si>
  <si>
    <t>调增：2026年专项债券134100万元、2025年专项债券结余5847万元、2025年上级补助结余3747万元、2026年上级补助74万元。</t>
  </si>
  <si>
    <t>其中2025年专项债券结余5847</t>
  </si>
  <si>
    <t>政府性基金预算支出合计</t>
  </si>
  <si>
    <t xml:space="preserve">    结转结余</t>
  </si>
  <si>
    <t>政府性基金预算支出总计</t>
  </si>
  <si>
    <t xml:space="preserve">    结余</t>
  </si>
  <si>
    <t>附表5</t>
  </si>
  <si>
    <t>新兴县2026年政府债务限额情况表</t>
  </si>
  <si>
    <t>年度</t>
  </si>
  <si>
    <t>区划名称</t>
  </si>
  <si>
    <t>债务总限额</t>
  </si>
  <si>
    <t>合计</t>
  </si>
  <si>
    <t>一般债务限额</t>
  </si>
  <si>
    <t>专项债务限额</t>
  </si>
  <si>
    <t>2026年1-6月</t>
  </si>
  <si>
    <t>新兴县</t>
  </si>
  <si>
    <t>附表6</t>
  </si>
  <si>
    <t>新兴县2026年地方政府新增债券资金安排情况表</t>
  </si>
  <si>
    <t>序号</t>
  </si>
  <si>
    <t>使用单位</t>
  </si>
  <si>
    <t>项目名称</t>
  </si>
  <si>
    <t>项目类型</t>
  </si>
  <si>
    <t>债券类型</t>
  </si>
  <si>
    <t>项目总投资</t>
  </si>
  <si>
    <t>发行金额</t>
  </si>
  <si>
    <t>科目名称</t>
  </si>
  <si>
    <t>科目代码</t>
  </si>
  <si>
    <t>新兴县交通运输局</t>
  </si>
  <si>
    <t>广湛高铁新兴南站综合交通枢纽工程</t>
  </si>
  <si>
    <t>综合运输交通枢纽</t>
  </si>
  <si>
    <t>专项债券</t>
  </si>
  <si>
    <t>其他地方自行试点项目收益专项债券收入安排的支出</t>
  </si>
  <si>
    <t>新兴县国有资产事务中心</t>
  </si>
  <si>
    <t>新兴县循环经济环保项目</t>
  </si>
  <si>
    <t>其他生态建设和环境保护</t>
  </si>
  <si>
    <t>新兴县老干部大学建设工程</t>
  </si>
  <si>
    <t>其他文化</t>
  </si>
  <si>
    <t>新兴县新城镇欣达雨洞石场矿山地质环境恢复治理项目</t>
  </si>
  <si>
    <t>矿山环境修复治理</t>
  </si>
  <si>
    <t>新兴县新成工业园东侧地块基础设施及厂房建设项目</t>
  </si>
  <si>
    <t>国家级产业园区基础设施</t>
  </si>
  <si>
    <t>新兴县哈水咀文化旅游基础设施项目</t>
  </si>
  <si>
    <t>文化旅游</t>
  </si>
  <si>
    <t>新兴县教育局</t>
  </si>
  <si>
    <t>新兴县职业教育中心改扩建工程</t>
  </si>
  <si>
    <t>职业教育</t>
  </si>
  <si>
    <t>新兴县农业农村局</t>
  </si>
  <si>
    <t>新兴县农村生活污水治理攻坚行动建设项目</t>
  </si>
  <si>
    <t>农村污水治理</t>
  </si>
  <si>
    <t>提升新兴县“人文六祖·多彩里洞”乡村振兴示范带项目</t>
  </si>
  <si>
    <t>农村人居环境整治</t>
  </si>
  <si>
    <t>新兴县太平镇人民政府</t>
  </si>
  <si>
    <t>提升新兴县“红星闪耀·富美太平”乡村振兴示范带项目</t>
  </si>
  <si>
    <t>新兴县人民医院</t>
  </si>
  <si>
    <t>新兴县人民医院易地新建工程（二期）及配套设施项目</t>
  </si>
  <si>
    <t>公立医院</t>
  </si>
  <si>
    <t>新兴县中医院</t>
  </si>
  <si>
    <t>新兴县中医院易地新建项目</t>
  </si>
  <si>
    <t>新兴县妇幼保健院</t>
  </si>
  <si>
    <t>新兴县妇幼保健院扩建项目</t>
  </si>
  <si>
    <t>新兴县卫生健康局</t>
  </si>
  <si>
    <t>新兴县第三人民医院建设项目</t>
  </si>
  <si>
    <t>佛山顺德（云浮新兴新成）产业转移工业园管理委员会</t>
  </si>
  <si>
    <t>新成工业园•北园（三期）基础设施建设工程-东片区</t>
  </si>
  <si>
    <t>新兴县新成工业园东园稔村片区基础设施建设工程</t>
  </si>
  <si>
    <t>新成工业园东园东成片区基础设施建设工程</t>
  </si>
  <si>
    <t>新兴县新成工业园北园三期基础设施建设工程西片区及其附属工程</t>
  </si>
  <si>
    <t>新兴县新成工业园北园基础设施建设工程</t>
  </si>
  <si>
    <t>新成工业园区基础设施工程</t>
  </si>
  <si>
    <t>新兴县新成工业园东园东成片区三期配套设施工程及其附属工程</t>
  </si>
  <si>
    <t>广东禅文化创意产业园区服务中心</t>
  </si>
  <si>
    <t>云浮禅文化产业园核心区及景区配套基础设施项目</t>
  </si>
  <si>
    <t>产业园区基础设施</t>
  </si>
  <si>
    <t>云浮市生态环境局新兴分局</t>
  </si>
  <si>
    <t>新兴县2023年农村人居环境整治项目</t>
  </si>
  <si>
    <t>新兴县新城镇人民政府</t>
  </si>
  <si>
    <t>新兴县城区排污排水及其他设施建设项目</t>
  </si>
  <si>
    <t>新兴县水务局</t>
  </si>
  <si>
    <t>新兴县全域集中供水</t>
  </si>
  <si>
    <t>饮水工程</t>
  </si>
  <si>
    <t>新兴县禅文化旅游滨水经济带建设项目（一期）</t>
  </si>
  <si>
    <t>河道整治</t>
  </si>
  <si>
    <t>新兴县堤防达标加固工程</t>
  </si>
  <si>
    <t>防汛抗旱水利提升工程</t>
  </si>
  <si>
    <t>新兴县新兴江桐村至新洲桥段中小河流治理工程</t>
  </si>
  <si>
    <t>新兴县住房和城乡建设局</t>
  </si>
  <si>
    <t>新兴县城镇老旧小区改造工程（象岗山宿舍住宅小区）</t>
  </si>
  <si>
    <t>城镇老旧小区改造</t>
  </si>
  <si>
    <t>新兴县筠州实业投资发展有限公司</t>
  </si>
  <si>
    <t>新兴县新成工业园北园标准厂房及配套设施项目</t>
  </si>
  <si>
    <t>新兴县城区旧城活化改造项目（三期）</t>
  </si>
  <si>
    <t>新兴县工信商务局</t>
  </si>
  <si>
    <t>新兴县存量政府投资项目</t>
  </si>
  <si>
    <t>工程类拖欠账款项目</t>
  </si>
  <si>
    <t>其他政府性基金债务收入安排的支出</t>
  </si>
  <si>
    <t>各拖欠企业账款项目单位</t>
  </si>
  <si>
    <t>新兴县存量政府投资项目-2</t>
  </si>
  <si>
    <t>附表7</t>
  </si>
  <si>
    <t>新兴县2026年再融资债券项目情况表</t>
  </si>
  <si>
    <t>债券名称</t>
  </si>
  <si>
    <t>用于偿还的债券/项目名称</t>
  </si>
  <si>
    <t>债券额度</t>
  </si>
  <si>
    <t>2026年广东省地方政府再融资一般债券（一期）--2026年广东省政府一般债券（二期）</t>
  </si>
  <si>
    <t>2016年广东省政府一般债券（四期）</t>
  </si>
  <si>
    <t>一般债券</t>
  </si>
  <si>
    <t>地方政府一般债券还本支出</t>
  </si>
  <si>
    <t>2026年广东省地方政府再融资专项债券（三期）--2026年广东省政府专项债券（十三期）</t>
  </si>
  <si>
    <t>2019年广东省土地储备专项债券（四期）--2019年广东省政府专项债券（八期）</t>
  </si>
  <si>
    <t>土地储备专项债券还本支出</t>
  </si>
  <si>
    <t>2026年广东省地方政府再融资一般债券（二期）--2026年广东省政府一般债券（四期）</t>
  </si>
  <si>
    <t>2016年广东省政府一般债券（八期）、2016年广东省政府定向承销发行的置换一般债券（四期）</t>
  </si>
  <si>
    <t>2026年广东省地方政府再融资一般债券（三期）--2026年广东省政府一般债券（五期）</t>
  </si>
  <si>
    <t>2016年广东省政府一般债券（十二期）</t>
  </si>
  <si>
    <t>2026年广东省地方政府再融资专项债券（七期）--2026年广东省政府专项债券（二十五期）</t>
  </si>
  <si>
    <t>2019年广东省土地储备专项债券（六期）--2019年广东省政府专项债券（十六期）</t>
  </si>
  <si>
    <t>2026年广东省地方政府再融资专项债券（六期）--2026年广东省政府专项债券（二十四期）</t>
  </si>
  <si>
    <t>2016年广东省政府专项债券（九期）</t>
  </si>
  <si>
    <t>国有土地使用权出让金债务还本支出</t>
  </si>
  <si>
    <t>2026年广东省地方政府再融资一般债券（三期）--2026年广东省政府一般债券（五期）第一次续发行</t>
  </si>
  <si>
    <t>2016年广东省政府一般债券（十六期）</t>
  </si>
  <si>
    <t>2026年广东省地方政府再融资专项债券（六期）--2026年广东省政府专项债券（二十四期）第一次续发行</t>
  </si>
  <si>
    <t>2016年广东省政府专项债券（十二期）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</si>
</sst>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_);[Red]\(#,##0\)"/>
    <numFmt numFmtId="178" formatCode="0_ "/>
    <numFmt numFmtId="179" formatCode="0.00_ "/>
    <numFmt numFmtId="180" formatCode="#,##0_ "/>
    <numFmt numFmtId="181" formatCode="#,##0.00_ "/>
  </numFmts>
  <fonts count="61">
    <font>
      <sz val="12"/>
      <name val="宋体"/>
      <charset val="134"/>
    </font>
    <font>
      <sz val="11"/>
      <name val="宋体"/>
      <charset val="134"/>
    </font>
    <font>
      <sz val="12"/>
      <color theme="1"/>
      <name val="宋体"/>
      <charset val="134"/>
    </font>
    <font>
      <sz val="10"/>
      <color theme="1"/>
      <name val="Arial"/>
      <charset val="134"/>
    </font>
    <font>
      <sz val="18"/>
      <color theme="1"/>
      <name val="国标黑体"/>
      <charset val="134"/>
    </font>
    <font>
      <b/>
      <sz val="26"/>
      <color theme="1"/>
      <name val="宋体"/>
      <charset val="134"/>
      <scheme val="major"/>
    </font>
    <font>
      <b/>
      <sz val="12"/>
      <color theme="1"/>
      <name val="宋体"/>
      <charset val="134"/>
      <scheme val="major"/>
    </font>
    <font>
      <sz val="12"/>
      <color theme="1"/>
      <name val="宋体"/>
      <charset val="134"/>
      <scheme val="major"/>
    </font>
    <font>
      <sz val="14"/>
      <color theme="1"/>
      <name val="宋体"/>
      <charset val="134"/>
      <scheme val="minor"/>
    </font>
    <font>
      <b/>
      <sz val="12"/>
      <color theme="1"/>
      <name val="宋体"/>
      <charset val="134"/>
      <scheme val="minor"/>
    </font>
    <font>
      <sz val="12"/>
      <color theme="1"/>
      <name val="宋体"/>
      <charset val="134"/>
      <scheme val="minor"/>
    </font>
    <font>
      <sz val="12"/>
      <color rgb="FF000000"/>
      <name val="宋体"/>
      <charset val="134"/>
      <scheme val="minor"/>
    </font>
    <font>
      <b/>
      <sz val="11"/>
      <color theme="1"/>
      <name val="宋体"/>
      <charset val="134"/>
      <scheme val="minor"/>
    </font>
    <font>
      <sz val="11"/>
      <color theme="1"/>
      <name val="宋体"/>
      <charset val="134"/>
    </font>
    <font>
      <b/>
      <sz val="14"/>
      <color theme="1"/>
      <name val="宋体"/>
      <charset val="134"/>
      <scheme val="minor"/>
    </font>
    <font>
      <sz val="11"/>
      <color theme="1"/>
      <name val="宋体"/>
      <charset val="134"/>
      <scheme val="minor"/>
    </font>
    <font>
      <b/>
      <sz val="12"/>
      <name val="宋体"/>
      <charset val="134"/>
    </font>
    <font>
      <sz val="10"/>
      <color theme="1"/>
      <name val="宋体"/>
      <charset val="134"/>
      <scheme val="minor"/>
    </font>
    <font>
      <b/>
      <sz val="10"/>
      <color theme="1"/>
      <name val="宋体"/>
      <charset val="134"/>
      <scheme val="minor"/>
    </font>
    <font>
      <sz val="18"/>
      <name val="国标黑体"/>
      <charset val="134"/>
    </font>
    <font>
      <b/>
      <sz val="18"/>
      <name val="宋体"/>
      <charset val="134"/>
    </font>
    <font>
      <sz val="12"/>
      <color indexed="8"/>
      <name val="宋体"/>
      <charset val="134"/>
    </font>
    <font>
      <sz val="12"/>
      <name val="国标黑体"/>
      <charset val="134"/>
    </font>
    <font>
      <sz val="12"/>
      <color rgb="FF000000"/>
      <name val="方正书宋_GBK"/>
      <charset val="134"/>
    </font>
    <font>
      <sz val="10"/>
      <name val="宋体"/>
      <charset val="134"/>
    </font>
    <font>
      <b/>
      <sz val="12"/>
      <color indexed="8"/>
      <name val="宋体"/>
      <charset val="134"/>
    </font>
    <font>
      <b/>
      <sz val="10"/>
      <name val="宋体"/>
      <charset val="134"/>
    </font>
    <font>
      <b/>
      <sz val="14"/>
      <name val="宋体"/>
      <charset val="134"/>
    </font>
    <font>
      <sz val="14"/>
      <name val="宋体"/>
      <charset val="134"/>
      <scheme val="minor"/>
    </font>
    <font>
      <sz val="12"/>
      <name val="宋体"/>
      <charset val="134"/>
      <scheme val="minor"/>
    </font>
    <font>
      <sz val="14"/>
      <name val="宋体"/>
      <charset val="134"/>
    </font>
    <font>
      <b/>
      <sz val="12"/>
      <color rgb="FF000000"/>
      <name val="Times New Roman"/>
      <charset val="134"/>
    </font>
    <font>
      <b/>
      <sz val="12"/>
      <color rgb="FF000000"/>
      <name val="方正书宋_GBK"/>
      <charset val="134"/>
    </font>
    <font>
      <sz val="12"/>
      <color indexed="8"/>
      <name val="宋体"/>
      <charset val="134"/>
      <scheme val="minor"/>
    </font>
    <font>
      <sz val="9"/>
      <name val="宋体"/>
      <charset val="134"/>
    </font>
    <font>
      <sz val="1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1"/>
      <color indexed="8"/>
      <name val="宋体"/>
      <charset val="134"/>
    </font>
    <font>
      <sz val="10"/>
      <name val="Arial"/>
      <charset val="134"/>
    </font>
    <font>
      <sz val="14"/>
      <name val="宋体"/>
      <charset val="1"/>
      <scheme val="minor"/>
    </font>
    <font>
      <b/>
      <sz val="9"/>
      <name val="宋体"/>
      <charset val="134"/>
    </font>
    <font>
      <sz val="9"/>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4">
    <xf numFmtId="0" fontId="0" fillId="0" borderId="0"/>
    <xf numFmtId="43" fontId="0" fillId="0" borderId="0" applyFont="0" applyFill="0" applyBorder="0" applyAlignment="0" applyProtection="0"/>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15" fillId="3" borderId="9"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10" applyNumberFormat="0" applyFill="0" applyAlignment="0" applyProtection="0">
      <alignment vertical="center"/>
    </xf>
    <xf numFmtId="0" fontId="42" fillId="0" borderId="10" applyNumberFormat="0" applyFill="0" applyAlignment="0" applyProtection="0">
      <alignment vertical="center"/>
    </xf>
    <xf numFmtId="0" fontId="43" fillId="0" borderId="11" applyNumberFormat="0" applyFill="0" applyAlignment="0" applyProtection="0">
      <alignment vertical="center"/>
    </xf>
    <xf numFmtId="0" fontId="43" fillId="0" borderId="0" applyNumberFormat="0" applyFill="0" applyBorder="0" applyAlignment="0" applyProtection="0">
      <alignment vertical="center"/>
    </xf>
    <xf numFmtId="0" fontId="44" fillId="4" borderId="12" applyNumberFormat="0" applyAlignment="0" applyProtection="0">
      <alignment vertical="center"/>
    </xf>
    <xf numFmtId="0" fontId="45" fillId="5" borderId="13" applyNumberFormat="0" applyAlignment="0" applyProtection="0">
      <alignment vertical="center"/>
    </xf>
    <xf numFmtId="0" fontId="46" fillId="5" borderId="12" applyNumberFormat="0" applyAlignment="0" applyProtection="0">
      <alignment vertical="center"/>
    </xf>
    <xf numFmtId="0" fontId="47" fillId="6" borderId="14" applyNumberFormat="0" applyAlignment="0" applyProtection="0">
      <alignment vertical="center"/>
    </xf>
    <xf numFmtId="0" fontId="48" fillId="0" borderId="15" applyNumberFormat="0" applyFill="0" applyAlignment="0" applyProtection="0">
      <alignment vertical="center"/>
    </xf>
    <xf numFmtId="0" fontId="49" fillId="0" borderId="16" applyNumberFormat="0" applyFill="0" applyAlignment="0" applyProtection="0">
      <alignment vertical="center"/>
    </xf>
    <xf numFmtId="0" fontId="50" fillId="7" borderId="0" applyNumberFormat="0" applyBorder="0" applyAlignment="0" applyProtection="0">
      <alignment vertical="center"/>
    </xf>
    <xf numFmtId="0" fontId="51" fillId="8" borderId="0" applyNumberFormat="0" applyBorder="0" applyAlignment="0" applyProtection="0">
      <alignment vertical="center"/>
    </xf>
    <xf numFmtId="0" fontId="52" fillId="9" borderId="0" applyNumberFormat="0" applyBorder="0" applyAlignment="0" applyProtection="0">
      <alignment vertical="center"/>
    </xf>
    <xf numFmtId="0" fontId="53" fillId="10" borderId="0" applyNumberFormat="0" applyBorder="0" applyAlignment="0" applyProtection="0">
      <alignment vertical="center"/>
    </xf>
    <xf numFmtId="0" fontId="54" fillId="11" borderId="0" applyNumberFormat="0" applyBorder="0" applyAlignment="0" applyProtection="0">
      <alignment vertical="center"/>
    </xf>
    <xf numFmtId="0" fontId="54" fillId="12" borderId="0" applyNumberFormat="0" applyBorder="0" applyAlignment="0" applyProtection="0">
      <alignment vertical="center"/>
    </xf>
    <xf numFmtId="0" fontId="53" fillId="13" borderId="0" applyNumberFormat="0" applyBorder="0" applyAlignment="0" applyProtection="0">
      <alignment vertical="center"/>
    </xf>
    <xf numFmtId="0" fontId="53" fillId="14" borderId="0" applyNumberFormat="0" applyBorder="0" applyAlignment="0" applyProtection="0">
      <alignment vertical="center"/>
    </xf>
    <xf numFmtId="0" fontId="54" fillId="15" borderId="0" applyNumberFormat="0" applyBorder="0" applyAlignment="0" applyProtection="0">
      <alignment vertical="center"/>
    </xf>
    <xf numFmtId="0" fontId="54" fillId="16" borderId="0" applyNumberFormat="0" applyBorder="0" applyAlignment="0" applyProtection="0">
      <alignment vertical="center"/>
    </xf>
    <xf numFmtId="0" fontId="53" fillId="17" borderId="0" applyNumberFormat="0" applyBorder="0" applyAlignment="0" applyProtection="0">
      <alignment vertical="center"/>
    </xf>
    <xf numFmtId="0" fontId="53" fillId="18" borderId="0" applyNumberFormat="0" applyBorder="0" applyAlignment="0" applyProtection="0">
      <alignment vertical="center"/>
    </xf>
    <xf numFmtId="0" fontId="54" fillId="19" borderId="0" applyNumberFormat="0" applyBorder="0" applyAlignment="0" applyProtection="0">
      <alignment vertical="center"/>
    </xf>
    <xf numFmtId="0" fontId="54" fillId="20" borderId="0" applyNumberFormat="0" applyBorder="0" applyAlignment="0" applyProtection="0">
      <alignment vertical="center"/>
    </xf>
    <xf numFmtId="0" fontId="53" fillId="21" borderId="0" applyNumberFormat="0" applyBorder="0" applyAlignment="0" applyProtection="0">
      <alignment vertical="center"/>
    </xf>
    <xf numFmtId="0" fontId="53" fillId="22" borderId="0" applyNumberFormat="0" applyBorder="0" applyAlignment="0" applyProtection="0">
      <alignment vertical="center"/>
    </xf>
    <xf numFmtId="0" fontId="54" fillId="23" borderId="0" applyNumberFormat="0" applyBorder="0" applyAlignment="0" applyProtection="0">
      <alignment vertical="center"/>
    </xf>
    <xf numFmtId="0" fontId="54" fillId="24" borderId="0" applyNumberFormat="0" applyBorder="0" applyAlignment="0" applyProtection="0">
      <alignment vertical="center"/>
    </xf>
    <xf numFmtId="0" fontId="53" fillId="25" borderId="0" applyNumberFormat="0" applyBorder="0" applyAlignment="0" applyProtection="0">
      <alignment vertical="center"/>
    </xf>
    <xf numFmtId="0" fontId="53" fillId="26" borderId="0" applyNumberFormat="0" applyBorder="0" applyAlignment="0" applyProtection="0">
      <alignment vertical="center"/>
    </xf>
    <xf numFmtId="0" fontId="54" fillId="27" borderId="0" applyNumberFormat="0" applyBorder="0" applyAlignment="0" applyProtection="0">
      <alignment vertical="center"/>
    </xf>
    <xf numFmtId="0" fontId="54" fillId="28" borderId="0" applyNumberFormat="0" applyBorder="0" applyAlignment="0" applyProtection="0">
      <alignment vertical="center"/>
    </xf>
    <xf numFmtId="0" fontId="53" fillId="29" borderId="0" applyNumberFormat="0" applyBorder="0" applyAlignment="0" applyProtection="0">
      <alignment vertical="center"/>
    </xf>
    <xf numFmtId="0" fontId="53" fillId="30" borderId="0" applyNumberFormat="0" applyBorder="0" applyAlignment="0" applyProtection="0">
      <alignment vertical="center"/>
    </xf>
    <xf numFmtId="0" fontId="54" fillId="31" borderId="0" applyNumberFormat="0" applyBorder="0" applyAlignment="0" applyProtection="0">
      <alignment vertical="center"/>
    </xf>
    <xf numFmtId="0" fontId="54" fillId="32" borderId="0" applyNumberFormat="0" applyBorder="0" applyAlignment="0" applyProtection="0">
      <alignment vertical="center"/>
    </xf>
    <xf numFmtId="0" fontId="53" fillId="33" borderId="0" applyNumberFormat="0" applyBorder="0" applyAlignment="0" applyProtection="0">
      <alignment vertical="center"/>
    </xf>
    <xf numFmtId="0" fontId="0" fillId="0" borderId="0" applyProtection="0">
      <alignment vertical="center"/>
    </xf>
    <xf numFmtId="0" fontId="15" fillId="0" borderId="0">
      <alignment vertical="center"/>
    </xf>
    <xf numFmtId="43" fontId="55" fillId="0" borderId="0" applyFont="0" applyFill="0" applyBorder="0" applyAlignment="0" applyProtection="0">
      <alignment vertical="center"/>
    </xf>
    <xf numFmtId="0" fontId="0" fillId="0" borderId="0">
      <alignment vertical="center"/>
    </xf>
    <xf numFmtId="0" fontId="56" fillId="0" borderId="0"/>
    <xf numFmtId="0" fontId="0" fillId="0" borderId="0">
      <alignment vertical="center"/>
    </xf>
    <xf numFmtId="0" fontId="34" fillId="0" borderId="0">
      <alignment vertical="center"/>
    </xf>
    <xf numFmtId="0" fontId="0" fillId="0" borderId="0"/>
    <xf numFmtId="0" fontId="0" fillId="0" borderId="0">
      <alignment vertical="center"/>
    </xf>
    <xf numFmtId="0" fontId="56" fillId="0" borderId="0">
      <alignment vertical="center"/>
    </xf>
    <xf numFmtId="0" fontId="56" fillId="0" borderId="0"/>
    <xf numFmtId="0" fontId="56" fillId="0" borderId="0" applyProtection="0">
      <alignment vertical="center"/>
    </xf>
    <xf numFmtId="0" fontId="15" fillId="0" borderId="0"/>
    <xf numFmtId="0" fontId="34" fillId="0" borderId="0" applyProtection="0">
      <alignment vertical="center"/>
    </xf>
    <xf numFmtId="0" fontId="15" fillId="0" borderId="0">
      <alignment vertical="center"/>
    </xf>
    <xf numFmtId="0" fontId="15" fillId="0" borderId="0">
      <alignment vertical="center"/>
    </xf>
    <xf numFmtId="0" fontId="15" fillId="0" borderId="0">
      <alignment vertical="center"/>
    </xf>
    <xf numFmtId="0" fontId="0" fillId="0" borderId="0" applyProtection="0"/>
    <xf numFmtId="0" fontId="15" fillId="0" borderId="0">
      <alignment vertical="center"/>
    </xf>
    <xf numFmtId="0" fontId="0" fillId="0" borderId="0">
      <alignment vertical="center"/>
    </xf>
    <xf numFmtId="0" fontId="15" fillId="0" borderId="0">
      <alignment vertical="center"/>
    </xf>
    <xf numFmtId="0" fontId="0" fillId="0" borderId="0"/>
    <xf numFmtId="0" fontId="15"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15" fillId="0" borderId="0">
      <alignment vertical="center"/>
    </xf>
    <xf numFmtId="0" fontId="0" fillId="0" borderId="0"/>
    <xf numFmtId="0" fontId="0" fillId="0" borderId="0" applyProtection="0"/>
    <xf numFmtId="0" fontId="57" fillId="0" borderId="0"/>
    <xf numFmtId="0" fontId="0" fillId="0" borderId="0"/>
    <xf numFmtId="0" fontId="0" fillId="0" borderId="0">
      <alignment vertical="center"/>
    </xf>
    <xf numFmtId="0" fontId="0" fillId="0" borderId="0">
      <alignment vertical="center"/>
    </xf>
  </cellStyleXfs>
  <cellXfs count="138">
    <xf numFmtId="0" fontId="0" fillId="0" borderId="0" xfId="0"/>
    <xf numFmtId="0" fontId="0" fillId="0" borderId="0" xfId="0" applyFont="1"/>
    <xf numFmtId="0" fontId="1" fillId="0" borderId="0" xfId="0" applyFont="1"/>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horizontal="right"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right" vertical="center" wrapText="1"/>
    </xf>
    <xf numFmtId="176" fontId="8" fillId="0" borderId="2" xfId="0" applyNumberFormat="1" applyFont="1" applyFill="1" applyBorder="1" applyAlignment="1">
      <alignment horizontal="center" vertical="center" wrapText="1"/>
    </xf>
    <xf numFmtId="177" fontId="9" fillId="0" borderId="2" xfId="0" applyNumberFormat="1" applyFont="1" applyFill="1" applyBorder="1" applyAlignment="1">
      <alignment horizontal="center" vertical="center" wrapText="1"/>
    </xf>
    <xf numFmtId="0" fontId="2" fillId="0" borderId="2" xfId="0" applyFont="1" applyFill="1" applyBorder="1" applyAlignment="1">
      <alignment vertical="center" wrapText="1"/>
    </xf>
    <xf numFmtId="176" fontId="10" fillId="0" borderId="2" xfId="0" applyNumberFormat="1" applyFont="1" applyFill="1" applyBorder="1" applyAlignment="1">
      <alignment horizontal="left" vertical="center" wrapText="1"/>
    </xf>
    <xf numFmtId="176" fontId="10" fillId="0" borderId="2" xfId="0" applyNumberFormat="1" applyFont="1" applyFill="1" applyBorder="1" applyAlignment="1">
      <alignment horizontal="center" vertical="center" wrapText="1"/>
    </xf>
    <xf numFmtId="178" fontId="10" fillId="0" borderId="2" xfId="0" applyNumberFormat="1" applyFont="1" applyFill="1" applyBorder="1" applyAlignment="1">
      <alignment horizontal="center" vertical="center" wrapText="1"/>
    </xf>
    <xf numFmtId="0" fontId="11" fillId="0" borderId="2" xfId="0" applyFont="1" applyBorder="1" applyAlignment="1">
      <alignment horizontal="left" vertical="center"/>
    </xf>
    <xf numFmtId="177" fontId="12" fillId="0" borderId="2" xfId="0" applyNumberFormat="1" applyFont="1" applyFill="1" applyBorder="1" applyAlignment="1">
      <alignment horizontal="center" vertical="center" wrapText="1"/>
    </xf>
    <xf numFmtId="0" fontId="13" fillId="0" borderId="2" xfId="0" applyFont="1" applyFill="1" applyBorder="1" applyAlignment="1">
      <alignment vertical="center" wrapText="1"/>
    </xf>
    <xf numFmtId="0" fontId="10" fillId="0" borderId="2"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178" fontId="14" fillId="0" borderId="2" xfId="0" applyNumberFormat="1" applyFont="1" applyFill="1" applyBorder="1" applyAlignment="1">
      <alignment horizontal="center" vertical="center" wrapText="1"/>
    </xf>
    <xf numFmtId="0" fontId="14" fillId="0" borderId="2" xfId="0" applyFont="1" applyFill="1" applyBorder="1" applyAlignment="1">
      <alignment vertical="center" wrapText="1"/>
    </xf>
    <xf numFmtId="0" fontId="14" fillId="0" borderId="2" xfId="0" applyFont="1" applyFill="1" applyBorder="1" applyAlignment="1">
      <alignment horizontal="center" vertical="center" wrapText="1"/>
    </xf>
    <xf numFmtId="0" fontId="15" fillId="0" borderId="0" xfId="65" applyFont="1" applyFill="1" applyBorder="1" applyAlignment="1">
      <alignment vertical="center" wrapText="1"/>
    </xf>
    <xf numFmtId="0" fontId="16" fillId="0" borderId="0" xfId="68" applyFont="1">
      <alignment vertical="center"/>
    </xf>
    <xf numFmtId="0" fontId="17" fillId="2" borderId="0" xfId="65" applyFont="1" applyFill="1" applyBorder="1" applyAlignment="1">
      <alignment vertical="center" wrapText="1"/>
    </xf>
    <xf numFmtId="0" fontId="18" fillId="0" borderId="0" xfId="65" applyFont="1" applyFill="1" applyBorder="1" applyAlignment="1">
      <alignment vertical="center" wrapText="1"/>
    </xf>
    <xf numFmtId="0" fontId="15" fillId="2" borderId="0" xfId="65" applyFont="1" applyFill="1" applyBorder="1" applyAlignment="1">
      <alignment vertical="center" wrapText="1"/>
    </xf>
    <xf numFmtId="0" fontId="17" fillId="0" borderId="0" xfId="65" applyFont="1" applyFill="1" applyBorder="1" applyAlignment="1">
      <alignment horizontal="center" vertical="center" wrapText="1"/>
    </xf>
    <xf numFmtId="0" fontId="9" fillId="0" borderId="0" xfId="65" applyFont="1" applyFill="1" applyBorder="1" applyAlignment="1">
      <alignment vertical="center" wrapText="1"/>
    </xf>
    <xf numFmtId="0" fontId="10" fillId="0" borderId="0" xfId="65" applyFont="1" applyFill="1" applyBorder="1" applyAlignment="1">
      <alignment horizontal="left" vertical="center" wrapText="1"/>
    </xf>
    <xf numFmtId="0" fontId="15" fillId="0" borderId="0" xfId="65" applyFont="1" applyFill="1" applyBorder="1" applyAlignment="1">
      <alignment horizontal="left" vertical="center" wrapText="1"/>
    </xf>
    <xf numFmtId="0" fontId="15" fillId="2" borderId="0" xfId="65" applyFont="1" applyFill="1" applyBorder="1" applyAlignment="1">
      <alignment horizontal="center" vertical="center" wrapText="1"/>
    </xf>
    <xf numFmtId="176" fontId="15" fillId="0" borderId="0" xfId="65" applyNumberFormat="1" applyFont="1" applyFill="1" applyBorder="1" applyAlignment="1">
      <alignment horizontal="center" vertical="center" wrapText="1"/>
    </xf>
    <xf numFmtId="0" fontId="4" fillId="0" borderId="0" xfId="65" applyFont="1" applyFill="1" applyBorder="1" applyAlignment="1">
      <alignment horizontal="center" vertical="center" wrapText="1"/>
    </xf>
    <xf numFmtId="0" fontId="12" fillId="0" borderId="0" xfId="65" applyFont="1" applyFill="1" applyBorder="1" applyAlignment="1">
      <alignment horizontal="center" vertical="center" wrapText="1"/>
    </xf>
    <xf numFmtId="0" fontId="15" fillId="0" borderId="0" xfId="65" applyFont="1" applyFill="1" applyBorder="1" applyAlignment="1">
      <alignment horizontal="right" vertical="center" wrapText="1"/>
    </xf>
    <xf numFmtId="176" fontId="10" fillId="0" borderId="2" xfId="65" applyNumberFormat="1" applyFont="1" applyFill="1" applyBorder="1" applyAlignment="1">
      <alignment horizontal="center" vertical="center" wrapText="1"/>
    </xf>
    <xf numFmtId="0" fontId="2" fillId="0" borderId="2" xfId="1" applyNumberFormat="1" applyFont="1" applyFill="1" applyBorder="1" applyAlignment="1">
      <alignment horizontal="center" vertical="center" wrapText="1"/>
    </xf>
    <xf numFmtId="43" fontId="2" fillId="0" borderId="2" xfId="1" applyNumberFormat="1" applyFont="1" applyFill="1" applyBorder="1" applyAlignment="1">
      <alignment horizontal="center" vertical="center" wrapText="1"/>
    </xf>
    <xf numFmtId="0" fontId="10" fillId="0" borderId="2" xfId="65" applyFont="1" applyFill="1" applyBorder="1" applyAlignment="1">
      <alignment horizontal="center" vertical="center" wrapText="1"/>
    </xf>
    <xf numFmtId="0" fontId="8" fillId="0" borderId="3" xfId="65" applyFont="1" applyFill="1" applyBorder="1" applyAlignment="1">
      <alignment horizontal="center" vertical="center" wrapText="1"/>
    </xf>
    <xf numFmtId="0" fontId="8" fillId="0" borderId="4" xfId="65" applyFont="1" applyFill="1" applyBorder="1" applyAlignment="1">
      <alignment horizontal="center" vertical="center" wrapText="1"/>
    </xf>
    <xf numFmtId="0" fontId="8" fillId="0" borderId="5" xfId="65" applyFont="1" applyFill="1" applyBorder="1" applyAlignment="1">
      <alignment horizontal="center" vertical="center" wrapText="1"/>
    </xf>
    <xf numFmtId="179" fontId="8" fillId="0" borderId="2" xfId="65" applyNumberFormat="1" applyFont="1" applyFill="1" applyBorder="1" applyAlignment="1">
      <alignment horizontal="center" vertical="center" wrapText="1"/>
    </xf>
    <xf numFmtId="0" fontId="8" fillId="0" borderId="2" xfId="65" applyFont="1" applyFill="1" applyBorder="1" applyAlignment="1">
      <alignment horizontal="center" vertical="center" wrapText="1"/>
    </xf>
    <xf numFmtId="0" fontId="15" fillId="0" borderId="0" xfId="65" applyFont="1" applyFill="1" applyBorder="1" applyAlignment="1">
      <alignment horizontal="center" vertical="center" wrapText="1"/>
    </xf>
    <xf numFmtId="0" fontId="8" fillId="0" borderId="0" xfId="65" applyFont="1" applyFill="1" applyBorder="1" applyAlignment="1">
      <alignment horizontal="right" vertical="center" wrapText="1"/>
    </xf>
    <xf numFmtId="0" fontId="0" fillId="0" borderId="0" xfId="0" applyFill="1" applyBorder="1" applyAlignment="1">
      <alignment vertical="center"/>
    </xf>
    <xf numFmtId="0" fontId="19"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0" fillId="0" borderId="2" xfId="0" applyFill="1" applyBorder="1" applyAlignment="1">
      <alignment horizontal="center" vertical="center"/>
    </xf>
    <xf numFmtId="0" fontId="0" fillId="0" borderId="2" xfId="0" applyFill="1" applyBorder="1" applyAlignment="1">
      <alignment vertical="center"/>
    </xf>
    <xf numFmtId="180" fontId="0" fillId="0" borderId="2" xfId="0" applyNumberFormat="1" applyFill="1" applyBorder="1" applyAlignment="1">
      <alignment horizontal="center" vertical="center"/>
    </xf>
    <xf numFmtId="0" fontId="16" fillId="0" borderId="0" xfId="0" applyFont="1"/>
    <xf numFmtId="0" fontId="21" fillId="0" borderId="0" xfId="0" applyFont="1"/>
    <xf numFmtId="0" fontId="19" fillId="0" borderId="0" xfId="0" applyFont="1" applyAlignment="1">
      <alignment horizontal="center"/>
    </xf>
    <xf numFmtId="0" fontId="22" fillId="0" borderId="0" xfId="0" applyFont="1" applyAlignment="1">
      <alignment horizontal="center"/>
    </xf>
    <xf numFmtId="0" fontId="0" fillId="0" borderId="0" xfId="0" applyAlignment="1">
      <alignment horizontal="right"/>
    </xf>
    <xf numFmtId="0" fontId="0" fillId="0" borderId="6" xfId="0" applyFont="1" applyBorder="1" applyAlignment="1">
      <alignment horizontal="center" vertical="center"/>
    </xf>
    <xf numFmtId="0" fontId="23" fillId="0" borderId="6" xfId="0" applyFont="1" applyBorder="1" applyAlignment="1">
      <alignment horizontal="center" vertical="center" wrapText="1"/>
    </xf>
    <xf numFmtId="0" fontId="0" fillId="0" borderId="2" xfId="0" applyFont="1" applyBorder="1" applyAlignment="1">
      <alignment horizontal="center" vertical="center" wrapText="1"/>
    </xf>
    <xf numFmtId="0" fontId="0" fillId="0" borderId="2" xfId="0" applyFont="1" applyBorder="1" applyAlignment="1">
      <alignment vertical="center"/>
    </xf>
    <xf numFmtId="180" fontId="21" fillId="0" borderId="2" xfId="0" applyNumberFormat="1" applyFont="1" applyBorder="1" applyAlignment="1">
      <alignment horizontal="center" vertical="center"/>
    </xf>
    <xf numFmtId="181" fontId="0" fillId="0" borderId="2" xfId="0" applyNumberFormat="1" applyFont="1" applyBorder="1" applyAlignment="1">
      <alignment horizontal="center" vertical="center"/>
    </xf>
    <xf numFmtId="0" fontId="24" fillId="0" borderId="2" xfId="0" applyFont="1" applyBorder="1" applyAlignment="1">
      <alignment vertical="center" wrapText="1"/>
    </xf>
    <xf numFmtId="0" fontId="24" fillId="0" borderId="2" xfId="0" applyFont="1" applyBorder="1" applyAlignment="1">
      <alignment vertical="center"/>
    </xf>
    <xf numFmtId="180" fontId="21" fillId="0" borderId="2" xfId="0" applyNumberFormat="1" applyFont="1" applyFill="1" applyBorder="1" applyAlignment="1">
      <alignment horizontal="center" vertical="center"/>
    </xf>
    <xf numFmtId="0" fontId="24" fillId="0" borderId="2" xfId="0" applyFont="1" applyBorder="1" applyAlignment="1">
      <alignment horizontal="justify" vertical="center" wrapText="1"/>
    </xf>
    <xf numFmtId="0" fontId="16" fillId="0" borderId="2" xfId="0" applyFont="1" applyBorder="1" applyAlignment="1">
      <alignment vertical="center"/>
    </xf>
    <xf numFmtId="180" fontId="25" fillId="0" borderId="2" xfId="0" applyNumberFormat="1" applyFont="1" applyBorder="1" applyAlignment="1">
      <alignment horizontal="center" vertical="center"/>
    </xf>
    <xf numFmtId="0" fontId="26" fillId="0" borderId="2" xfId="0" applyFont="1" applyBorder="1" applyAlignment="1">
      <alignment vertical="center" wrapText="1"/>
    </xf>
    <xf numFmtId="0" fontId="26" fillId="0" borderId="2" xfId="0" applyFont="1" applyBorder="1" applyAlignment="1">
      <alignment vertical="center"/>
    </xf>
    <xf numFmtId="0" fontId="0" fillId="0" borderId="2" xfId="0" applyBorder="1" applyAlignment="1">
      <alignment horizontal="center" vertical="center"/>
    </xf>
    <xf numFmtId="0" fontId="21" fillId="0" borderId="2" xfId="0" applyFont="1" applyBorder="1" applyAlignment="1">
      <alignment horizontal="center" vertical="center"/>
    </xf>
    <xf numFmtId="0" fontId="0" fillId="0" borderId="2" xfId="0" applyBorder="1" applyAlignment="1">
      <alignment vertical="center"/>
    </xf>
    <xf numFmtId="0" fontId="0" fillId="0" borderId="0" xfId="0" applyFill="1" applyBorder="1" applyAlignment="1" applyProtection="1">
      <alignment horizontal="center" vertical="center"/>
      <protection locked="0"/>
    </xf>
    <xf numFmtId="0" fontId="16" fillId="0" borderId="0" xfId="0" applyFont="1" applyFill="1" applyBorder="1" applyAlignment="1" applyProtection="1">
      <alignment horizontal="center" vertical="center"/>
      <protection locked="0"/>
    </xf>
    <xf numFmtId="0" fontId="0" fillId="0" borderId="0" xfId="0" applyFill="1" applyBorder="1" applyAlignment="1" applyProtection="1">
      <alignment vertical="center"/>
      <protection locked="0"/>
    </xf>
    <xf numFmtId="0" fontId="0" fillId="0" borderId="0" xfId="0" applyFill="1" applyBorder="1" applyAlignment="1" applyProtection="1">
      <protection locked="0"/>
    </xf>
    <xf numFmtId="0" fontId="0" fillId="0" borderId="0" xfId="0" applyFont="1" applyFill="1" applyBorder="1" applyAlignment="1" applyProtection="1">
      <alignment vertical="center"/>
      <protection locked="0"/>
    </xf>
    <xf numFmtId="0" fontId="19" fillId="0" borderId="0" xfId="0" applyFont="1" applyFill="1" applyBorder="1" applyAlignment="1" applyProtection="1">
      <alignment horizontal="center" vertical="center"/>
    </xf>
    <xf numFmtId="0" fontId="27" fillId="0" borderId="0" xfId="0" applyFont="1" applyFill="1" applyBorder="1" applyAlignment="1" applyProtection="1">
      <protection locked="0"/>
    </xf>
    <xf numFmtId="0" fontId="28" fillId="0" borderId="3" xfId="0" applyFont="1" applyFill="1" applyBorder="1" applyAlignment="1" applyProtection="1">
      <alignment horizontal="center" vertical="center"/>
      <protection locked="0"/>
    </xf>
    <xf numFmtId="0" fontId="28" fillId="0" borderId="4" xfId="0" applyFont="1" applyFill="1" applyBorder="1" applyAlignment="1" applyProtection="1">
      <alignment horizontal="center" vertical="center"/>
      <protection locked="0"/>
    </xf>
    <xf numFmtId="0" fontId="28" fillId="0" borderId="5" xfId="0" applyFont="1" applyFill="1" applyBorder="1" applyAlignment="1" applyProtection="1">
      <alignment horizontal="center" vertical="center"/>
      <protection locked="0"/>
    </xf>
    <xf numFmtId="0" fontId="28" fillId="0" borderId="6" xfId="0" applyFont="1" applyFill="1" applyBorder="1" applyAlignment="1" applyProtection="1">
      <alignment horizontal="center" vertical="center"/>
      <protection locked="0"/>
    </xf>
    <xf numFmtId="0" fontId="28" fillId="0" borderId="6" xfId="0" applyFont="1" applyFill="1" applyBorder="1" applyAlignment="1" applyProtection="1">
      <alignment horizontal="center" vertical="center" wrapText="1"/>
      <protection locked="0"/>
    </xf>
    <xf numFmtId="0" fontId="28" fillId="0" borderId="2" xfId="0" applyFont="1" applyFill="1" applyBorder="1" applyAlignment="1">
      <alignment horizontal="center" vertical="center" wrapText="1"/>
    </xf>
    <xf numFmtId="0" fontId="28" fillId="0" borderId="7" xfId="0" applyFont="1" applyFill="1" applyBorder="1" applyAlignment="1" applyProtection="1">
      <alignment horizontal="center" vertical="center"/>
      <protection locked="0"/>
    </xf>
    <xf numFmtId="0" fontId="28" fillId="0" borderId="8" xfId="0" applyFont="1" applyFill="1" applyBorder="1" applyAlignment="1" applyProtection="1">
      <alignment horizontal="center" vertical="center"/>
      <protection locked="0"/>
    </xf>
    <xf numFmtId="0" fontId="28" fillId="0" borderId="8" xfId="0" applyFont="1" applyFill="1" applyBorder="1" applyAlignment="1" applyProtection="1">
      <alignment horizontal="center" vertical="center" wrapText="1"/>
      <protection locked="0"/>
    </xf>
    <xf numFmtId="0" fontId="28" fillId="0" borderId="2" xfId="0" applyFont="1" applyFill="1" applyBorder="1" applyAlignment="1" applyProtection="1">
      <alignment horizontal="left" vertical="center"/>
      <protection locked="0"/>
    </xf>
    <xf numFmtId="1" fontId="28" fillId="0" borderId="2" xfId="0" applyNumberFormat="1" applyFont="1" applyFill="1" applyBorder="1" applyAlignment="1" applyProtection="1">
      <alignment horizontal="center" vertical="center"/>
    </xf>
    <xf numFmtId="1" fontId="28" fillId="0" borderId="2" xfId="0" applyNumberFormat="1" applyFont="1" applyFill="1" applyBorder="1" applyAlignment="1" applyProtection="1">
      <alignment horizontal="center" vertical="center"/>
      <protection locked="0"/>
    </xf>
    <xf numFmtId="1" fontId="28" fillId="0" borderId="2" xfId="0" applyNumberFormat="1" applyFont="1" applyFill="1" applyBorder="1" applyAlignment="1" applyProtection="1">
      <alignment horizontal="left" vertical="center"/>
      <protection locked="0"/>
    </xf>
    <xf numFmtId="1" fontId="28" fillId="0" borderId="2" xfId="54" applyNumberFormat="1" applyFont="1" applyFill="1" applyBorder="1" applyAlignment="1" applyProtection="1">
      <alignment horizontal="center" vertical="center"/>
    </xf>
    <xf numFmtId="0" fontId="28" fillId="0" borderId="2" xfId="0" applyFont="1" applyFill="1" applyBorder="1" applyAlignment="1" applyProtection="1">
      <alignment vertical="center"/>
      <protection locked="0"/>
    </xf>
    <xf numFmtId="1" fontId="28" fillId="0" borderId="2" xfId="0" applyNumberFormat="1" applyFont="1" applyFill="1" applyBorder="1" applyAlignment="1" applyProtection="1">
      <alignment vertical="center"/>
      <protection locked="0"/>
    </xf>
    <xf numFmtId="0" fontId="28" fillId="0" borderId="2" xfId="0" applyFont="1" applyFill="1" applyBorder="1" applyAlignment="1" applyProtection="1">
      <alignment horizontal="center" vertical="center"/>
      <protection locked="0"/>
    </xf>
    <xf numFmtId="0" fontId="29" fillId="0" borderId="2" xfId="0" applyFont="1" applyFill="1" applyBorder="1" applyAlignment="1" applyProtection="1">
      <alignment vertical="center"/>
      <protection locked="0"/>
    </xf>
    <xf numFmtId="1" fontId="28" fillId="0" borderId="2" xfId="0" applyNumberFormat="1" applyFont="1" applyFill="1" applyBorder="1" applyAlignment="1" applyProtection="1">
      <alignment vertical="center"/>
    </xf>
    <xf numFmtId="179" fontId="28" fillId="0" borderId="2" xfId="0" applyNumberFormat="1" applyFont="1" applyFill="1" applyBorder="1" applyAlignment="1" applyProtection="1">
      <alignment vertical="center"/>
      <protection locked="0"/>
    </xf>
    <xf numFmtId="0" fontId="30" fillId="0" borderId="1" xfId="0" applyFont="1" applyFill="1" applyBorder="1" applyAlignment="1" applyProtection="1">
      <alignment horizontal="right"/>
      <protection locked="0"/>
    </xf>
    <xf numFmtId="178" fontId="28" fillId="0" borderId="2" xfId="0" applyNumberFormat="1" applyFont="1" applyFill="1" applyBorder="1" applyAlignment="1" applyProtection="1">
      <alignment horizontal="center" vertical="center"/>
    </xf>
    <xf numFmtId="178" fontId="28" fillId="0" borderId="2" xfId="0" applyNumberFormat="1" applyFont="1" applyFill="1" applyBorder="1" applyAlignment="1" applyProtection="1">
      <alignment horizontal="center" vertical="center"/>
      <protection locked="0"/>
    </xf>
    <xf numFmtId="0" fontId="0" fillId="0" borderId="0" xfId="0" applyFill="1"/>
    <xf numFmtId="0" fontId="0" fillId="0" borderId="0" xfId="0" applyAlignment="1">
      <alignment horizontal="justify" wrapText="1"/>
    </xf>
    <xf numFmtId="0" fontId="22" fillId="0" borderId="0" xfId="0" applyFont="1" applyFill="1" applyAlignment="1">
      <alignment horizontal="center"/>
    </xf>
    <xf numFmtId="0" fontId="22" fillId="0" borderId="0" xfId="0" applyFont="1" applyAlignment="1">
      <alignment horizontal="justify" wrapText="1"/>
    </xf>
    <xf numFmtId="0" fontId="16" fillId="0" borderId="6" xfId="0" applyFont="1" applyBorder="1" applyAlignment="1">
      <alignment horizontal="center" vertical="center"/>
    </xf>
    <xf numFmtId="0" fontId="31" fillId="0" borderId="2" xfId="0" applyFont="1" applyBorder="1" applyAlignment="1">
      <alignment horizontal="center" vertical="center" wrapText="1"/>
    </xf>
    <xf numFmtId="0" fontId="32" fillId="0" borderId="2" xfId="0" applyFont="1" applyBorder="1" applyAlignment="1">
      <alignment horizontal="center" vertical="center" wrapText="1"/>
    </xf>
    <xf numFmtId="0" fontId="16" fillId="0" borderId="2" xfId="0" applyFont="1" applyFill="1" applyBorder="1" applyAlignment="1">
      <alignment horizontal="center" vertical="center"/>
    </xf>
    <xf numFmtId="0" fontId="16" fillId="0" borderId="2" xfId="0" applyFont="1" applyBorder="1" applyAlignment="1">
      <alignment horizontal="center" vertical="center" wrapText="1"/>
    </xf>
    <xf numFmtId="0" fontId="16" fillId="0" borderId="6" xfId="0" applyFont="1" applyBorder="1" applyAlignment="1">
      <alignment horizontal="center" vertical="center" wrapText="1"/>
    </xf>
    <xf numFmtId="180" fontId="21" fillId="0" borderId="8" xfId="0" applyNumberFormat="1" applyFont="1" applyBorder="1" applyAlignment="1">
      <alignment horizontal="center" vertical="center"/>
    </xf>
    <xf numFmtId="180" fontId="21" fillId="0" borderId="8" xfId="0" applyNumberFormat="1" applyFont="1" applyFill="1" applyBorder="1" applyAlignment="1">
      <alignment horizontal="center" vertical="center"/>
    </xf>
    <xf numFmtId="181" fontId="0" fillId="0" borderId="2" xfId="0" applyNumberFormat="1" applyBorder="1" applyAlignment="1">
      <alignment horizontal="center" vertical="center"/>
    </xf>
    <xf numFmtId="180" fontId="33" fillId="0" borderId="2" xfId="76" applyNumberFormat="1" applyFont="1" applyFill="1" applyBorder="1" applyAlignment="1">
      <alignment horizontal="center" vertical="center"/>
    </xf>
    <xf numFmtId="0" fontId="34" fillId="0" borderId="2" xfId="0" applyFont="1" applyBorder="1" applyAlignment="1">
      <alignment horizontal="justify" vertical="center" wrapText="1"/>
    </xf>
    <xf numFmtId="180" fontId="21" fillId="0" borderId="0" xfId="0" applyNumberFormat="1" applyFont="1" applyAlignment="1">
      <alignment horizontal="center" vertical="center"/>
    </xf>
    <xf numFmtId="180" fontId="25" fillId="0" borderId="2" xfId="0" applyNumberFormat="1" applyFont="1" applyFill="1" applyBorder="1" applyAlignment="1">
      <alignment horizontal="center" vertical="center"/>
    </xf>
    <xf numFmtId="0" fontId="1" fillId="0" borderId="2" xfId="0" applyFont="1" applyBorder="1" applyAlignment="1">
      <alignment horizontal="justify" vertical="center" wrapText="1"/>
    </xf>
    <xf numFmtId="180" fontId="0" fillId="0" borderId="2" xfId="0" applyNumberFormat="1" applyFont="1" applyBorder="1" applyAlignment="1">
      <alignment horizontal="center" vertical="center"/>
    </xf>
    <xf numFmtId="0" fontId="35" fillId="0" borderId="2" xfId="0" applyFont="1" applyBorder="1" applyAlignment="1">
      <alignment horizontal="justify" vertical="center" wrapText="1"/>
    </xf>
    <xf numFmtId="0" fontId="27" fillId="0" borderId="2" xfId="0" applyFont="1" applyBorder="1" applyAlignment="1">
      <alignment vertical="center"/>
    </xf>
    <xf numFmtId="0" fontId="26" fillId="0" borderId="2" xfId="0" applyFont="1" applyBorder="1" applyAlignment="1">
      <alignment horizontal="justify" vertical="center" wrapText="1"/>
    </xf>
    <xf numFmtId="0" fontId="0" fillId="0" borderId="2" xfId="0" applyFont="1" applyBorder="1" applyAlignment="1">
      <alignment horizontal="center" vertical="center"/>
    </xf>
    <xf numFmtId="0" fontId="24" fillId="0" borderId="2" xfId="0" applyFont="1" applyBorder="1" applyAlignment="1">
      <alignment horizontal="justify" wrapText="1"/>
    </xf>
    <xf numFmtId="0" fontId="16" fillId="0" borderId="0" xfId="0" applyFont="1" applyAlignment="1">
      <alignment wrapText="1"/>
    </xf>
  </cellXfs>
  <cellStyles count="8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5" xfId="49"/>
    <cellStyle name="常规 9" xfId="50"/>
    <cellStyle name="千位分隔 2" xfId="51"/>
    <cellStyle name="常规 5 2" xfId="52"/>
    <cellStyle name="常规 2" xfId="53"/>
    <cellStyle name="常规 3" xfId="54"/>
    <cellStyle name="常规 7" xfId="55"/>
    <cellStyle name="常规 6" xfId="56"/>
    <cellStyle name="常规_教科文" xfId="57"/>
    <cellStyle name="常规 13" xfId="58"/>
    <cellStyle name="常规_行政政法" xfId="59"/>
    <cellStyle name="常规 5" xfId="60"/>
    <cellStyle name="Normal" xfId="61"/>
    <cellStyle name="常规_2023年部门预算单位申请专项支出明细表 2" xfId="62"/>
    <cellStyle name="常规 11" xfId="63"/>
    <cellStyle name="常规 4" xfId="64"/>
    <cellStyle name="常规 10" xfId="65"/>
    <cellStyle name="常规 2 2" xfId="66"/>
    <cellStyle name="常规 2 3" xfId="67"/>
    <cellStyle name="常规 12" xfId="68"/>
    <cellStyle name="常规 6 2" xfId="69"/>
    <cellStyle name="常规_Sheet1_2" xfId="70"/>
    <cellStyle name="常规 7 2" xfId="71"/>
    <cellStyle name="常规_2007年地方预算表格（修订2版） 2" xfId="72"/>
    <cellStyle name="常规 16" xfId="73"/>
    <cellStyle name="常规_2010年进度表" xfId="74"/>
    <cellStyle name="常规 8" xfId="75"/>
    <cellStyle name="常规 2 4" xfId="76"/>
    <cellStyle name="常规 14" xfId="77"/>
    <cellStyle name="常规_2016决算总表（空白）" xfId="78"/>
    <cellStyle name="常规_2017年" xfId="79"/>
    <cellStyle name="常规 17" xfId="80"/>
    <cellStyle name="常规_2011年财政一般预算收支（代编）简表（市直）" xfId="81"/>
    <cellStyle name="常规_汇总 (2)_42" xfId="82"/>
    <cellStyle name="常规_汇总 (2)_37" xfId="83"/>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showGridLines="0" showZeros="0" topLeftCell="A3" workbookViewId="0">
      <selection activeCell="C13" sqref="C13"/>
    </sheetView>
  </sheetViews>
  <sheetFormatPr defaultColWidth="9" defaultRowHeight="15"/>
  <cols>
    <col min="1" max="1" width="31.125" style="86" customWidth="1"/>
    <col min="2" max="2" width="12" style="86" customWidth="1"/>
    <col min="3" max="3" width="11.625" style="86" customWidth="1"/>
    <col min="4" max="4" width="12.125" style="86" customWidth="1"/>
    <col min="5" max="5" width="13.375" style="86" customWidth="1"/>
    <col min="6" max="6" width="1" style="86" customWidth="1"/>
    <col min="7" max="7" width="30.625" style="86" customWidth="1"/>
    <col min="8" max="8" width="12.25" style="86" customWidth="1"/>
    <col min="9" max="9" width="13.25" style="86" customWidth="1"/>
    <col min="10" max="10" width="12" style="86" customWidth="1"/>
    <col min="11" max="11" width="14.5" style="86" customWidth="1"/>
    <col min="12" max="16384" width="9" style="86"/>
  </cols>
  <sheetData>
    <row r="1" ht="18" customHeight="1" spans="1:1">
      <c r="A1" s="87" t="s">
        <v>0</v>
      </c>
    </row>
    <row r="2" ht="28" customHeight="1" spans="1:11">
      <c r="A2" s="88" t="s">
        <v>1</v>
      </c>
      <c r="B2" s="88"/>
      <c r="C2" s="88"/>
      <c r="D2" s="88"/>
      <c r="E2" s="88"/>
      <c r="F2" s="88"/>
      <c r="G2" s="88"/>
      <c r="H2" s="88"/>
      <c r="I2" s="88"/>
      <c r="J2" s="88"/>
      <c r="K2" s="88"/>
    </row>
    <row r="3" ht="20.25" customHeight="1" spans="1:11">
      <c r="A3" s="89"/>
      <c r="K3" s="110" t="s">
        <v>2</v>
      </c>
    </row>
    <row r="4" ht="41" customHeight="1" spans="1:11">
      <c r="A4" s="90" t="s">
        <v>3</v>
      </c>
      <c r="B4" s="91"/>
      <c r="C4" s="91"/>
      <c r="D4" s="91"/>
      <c r="E4" s="92"/>
      <c r="F4" s="93"/>
      <c r="G4" s="90" t="s">
        <v>4</v>
      </c>
      <c r="H4" s="91"/>
      <c r="I4" s="91"/>
      <c r="J4" s="91"/>
      <c r="K4" s="92"/>
    </row>
    <row r="5" s="83" customFormat="1" ht="41" customHeight="1" spans="1:11">
      <c r="A5" s="93" t="s">
        <v>5</v>
      </c>
      <c r="B5" s="94" t="s">
        <v>6</v>
      </c>
      <c r="C5" s="95" t="s">
        <v>7</v>
      </c>
      <c r="D5" s="95"/>
      <c r="E5" s="93" t="s">
        <v>8</v>
      </c>
      <c r="F5" s="96"/>
      <c r="G5" s="93" t="s">
        <v>5</v>
      </c>
      <c r="H5" s="94" t="s">
        <v>6</v>
      </c>
      <c r="I5" s="95" t="s">
        <v>7</v>
      </c>
      <c r="J5" s="95"/>
      <c r="K5" s="93" t="s">
        <v>8</v>
      </c>
    </row>
    <row r="6" s="83" customFormat="1" ht="41" customHeight="1" spans="1:11">
      <c r="A6" s="97"/>
      <c r="B6" s="98"/>
      <c r="C6" s="95" t="s">
        <v>9</v>
      </c>
      <c r="D6" s="95" t="s">
        <v>10</v>
      </c>
      <c r="E6" s="97"/>
      <c r="F6" s="96"/>
      <c r="G6" s="97"/>
      <c r="H6" s="98"/>
      <c r="I6" s="95" t="s">
        <v>9</v>
      </c>
      <c r="J6" s="95" t="s">
        <v>10</v>
      </c>
      <c r="K6" s="97"/>
    </row>
    <row r="7" s="84" customFormat="1" ht="35" customHeight="1" spans="1:11">
      <c r="A7" s="99" t="s">
        <v>11</v>
      </c>
      <c r="B7" s="100">
        <v>199838</v>
      </c>
      <c r="C7" s="100"/>
      <c r="D7" s="100"/>
      <c r="E7" s="101">
        <f>B7+C7-D7</f>
        <v>199838</v>
      </c>
      <c r="F7" s="96"/>
      <c r="G7" s="99" t="s">
        <v>12</v>
      </c>
      <c r="H7" s="100">
        <v>417868</v>
      </c>
      <c r="I7" s="111">
        <v>37585</v>
      </c>
      <c r="J7" s="100"/>
      <c r="K7" s="112">
        <f>H7+I7-J7</f>
        <v>455453</v>
      </c>
    </row>
    <row r="8" s="85" customFormat="1" ht="35" customHeight="1" spans="1:11">
      <c r="A8" s="102" t="s">
        <v>13</v>
      </c>
      <c r="B8" s="100">
        <v>255142</v>
      </c>
      <c r="C8" s="100">
        <v>18262</v>
      </c>
      <c r="D8" s="100"/>
      <c r="E8" s="101">
        <f t="shared" ref="E8:E16" si="0">B8+C8-D8</f>
        <v>273404</v>
      </c>
      <c r="F8" s="96"/>
      <c r="G8" s="102" t="s">
        <v>14</v>
      </c>
      <c r="H8" s="103">
        <v>51716</v>
      </c>
      <c r="I8" s="100"/>
      <c r="J8" s="100"/>
      <c r="K8" s="112">
        <f t="shared" ref="K8:K16" si="1">H8+I8-J8</f>
        <v>51716</v>
      </c>
    </row>
    <row r="9" s="85" customFormat="1" ht="35" customHeight="1" spans="1:11">
      <c r="A9" s="104" t="s">
        <v>15</v>
      </c>
      <c r="B9" s="100"/>
      <c r="C9" s="100"/>
      <c r="D9" s="100"/>
      <c r="E9" s="101">
        <f t="shared" si="0"/>
        <v>0</v>
      </c>
      <c r="F9" s="96"/>
      <c r="G9" s="102" t="s">
        <v>16</v>
      </c>
      <c r="H9" s="103"/>
      <c r="I9" s="100"/>
      <c r="J9" s="100"/>
      <c r="K9" s="112">
        <f t="shared" si="1"/>
        <v>0</v>
      </c>
    </row>
    <row r="10" s="85" customFormat="1" ht="35" customHeight="1" spans="1:11">
      <c r="A10" s="104" t="s">
        <v>17</v>
      </c>
      <c r="B10" s="100">
        <v>6596</v>
      </c>
      <c r="C10" s="100">
        <v>19323</v>
      </c>
      <c r="D10" s="100"/>
      <c r="E10" s="101">
        <f t="shared" si="0"/>
        <v>25919</v>
      </c>
      <c r="F10" s="96"/>
      <c r="G10" s="105" t="s">
        <v>18</v>
      </c>
      <c r="H10" s="100">
        <v>19914</v>
      </c>
      <c r="I10" s="100"/>
      <c r="J10" s="100"/>
      <c r="K10" s="112">
        <f t="shared" si="1"/>
        <v>19914</v>
      </c>
    </row>
    <row r="11" s="85" customFormat="1" ht="35" customHeight="1" spans="1:11">
      <c r="A11" s="104" t="s">
        <v>19</v>
      </c>
      <c r="B11" s="100">
        <f>B12+B13</f>
        <v>17922</v>
      </c>
      <c r="C11" s="100">
        <f>C12+C13</f>
        <v>0</v>
      </c>
      <c r="D11" s="100">
        <f>D12+D13</f>
        <v>0</v>
      </c>
      <c r="E11" s="100">
        <f>E12+E13</f>
        <v>17922</v>
      </c>
      <c r="F11" s="96"/>
      <c r="G11" s="102" t="s">
        <v>20</v>
      </c>
      <c r="H11" s="100"/>
      <c r="I11" s="100"/>
      <c r="J11" s="100"/>
      <c r="K11" s="112">
        <f t="shared" si="1"/>
        <v>0</v>
      </c>
    </row>
    <row r="12" s="85" customFormat="1" ht="35" customHeight="1" spans="1:11">
      <c r="A12" s="104" t="s">
        <v>21</v>
      </c>
      <c r="B12" s="101"/>
      <c r="C12" s="101"/>
      <c r="D12" s="101"/>
      <c r="E12" s="101">
        <f t="shared" si="0"/>
        <v>0</v>
      </c>
      <c r="F12" s="96"/>
      <c r="G12" s="102"/>
      <c r="H12" s="100"/>
      <c r="I12" s="100"/>
      <c r="J12" s="100"/>
      <c r="K12" s="112">
        <f t="shared" si="1"/>
        <v>0</v>
      </c>
    </row>
    <row r="13" s="85" customFormat="1" ht="35" customHeight="1" spans="1:11">
      <c r="A13" s="104" t="s">
        <v>22</v>
      </c>
      <c r="B13" s="100">
        <v>17922</v>
      </c>
      <c r="C13" s="100"/>
      <c r="D13" s="100"/>
      <c r="E13" s="101">
        <f t="shared" si="0"/>
        <v>17922</v>
      </c>
      <c r="F13" s="96"/>
      <c r="G13" s="102"/>
      <c r="H13" s="100"/>
      <c r="I13" s="100"/>
      <c r="J13" s="100"/>
      <c r="K13" s="112">
        <f t="shared" si="1"/>
        <v>0</v>
      </c>
    </row>
    <row r="14" s="85" customFormat="1" ht="35" customHeight="1" spans="1:11">
      <c r="A14" s="104" t="s">
        <v>23</v>
      </c>
      <c r="B14" s="100"/>
      <c r="C14" s="100"/>
      <c r="D14" s="100"/>
      <c r="E14" s="101">
        <f t="shared" si="0"/>
        <v>0</v>
      </c>
      <c r="F14" s="96"/>
      <c r="G14" s="102"/>
      <c r="H14" s="100"/>
      <c r="I14" s="100"/>
      <c r="J14" s="100"/>
      <c r="K14" s="112">
        <f t="shared" si="1"/>
        <v>0</v>
      </c>
    </row>
    <row r="15" s="85" customFormat="1" ht="35" customHeight="1" spans="1:11">
      <c r="A15" s="104" t="s">
        <v>24</v>
      </c>
      <c r="B15" s="100">
        <v>10000</v>
      </c>
      <c r="C15" s="100"/>
      <c r="D15" s="100"/>
      <c r="E15" s="101">
        <f t="shared" si="0"/>
        <v>10000</v>
      </c>
      <c r="F15" s="96"/>
      <c r="G15" s="102"/>
      <c r="H15" s="100"/>
      <c r="I15" s="100"/>
      <c r="J15" s="100"/>
      <c r="K15" s="112">
        <f t="shared" si="1"/>
        <v>0</v>
      </c>
    </row>
    <row r="16" s="85" customFormat="1" ht="35" customHeight="1" spans="1:11">
      <c r="A16" s="104"/>
      <c r="B16" s="101"/>
      <c r="C16" s="101"/>
      <c r="D16" s="101"/>
      <c r="E16" s="101">
        <f t="shared" si="0"/>
        <v>0</v>
      </c>
      <c r="F16" s="96"/>
      <c r="G16" s="102"/>
      <c r="H16" s="101"/>
      <c r="I16" s="101"/>
      <c r="J16" s="101"/>
      <c r="K16" s="112">
        <f t="shared" si="1"/>
        <v>0</v>
      </c>
    </row>
    <row r="17" s="85" customFormat="1" ht="35" customHeight="1" spans="1:11">
      <c r="A17" s="106" t="s">
        <v>25</v>
      </c>
      <c r="B17" s="100">
        <f>B7+B8+B9+B10+B11+B14+B15</f>
        <v>489498</v>
      </c>
      <c r="C17" s="100">
        <f>C7+C8+C9+C10+C11+C14+C15</f>
        <v>37585</v>
      </c>
      <c r="D17" s="100">
        <f>D7+D8+D9+D10+D11+D14+D15</f>
        <v>0</v>
      </c>
      <c r="E17" s="100">
        <f>E7+E8+E9+E10+E11+E14+E15</f>
        <v>527083</v>
      </c>
      <c r="F17" s="96"/>
      <c r="G17" s="106" t="s">
        <v>26</v>
      </c>
      <c r="H17" s="100">
        <f>H7+H8+H9+H10+H11+H12+H13</f>
        <v>489498</v>
      </c>
      <c r="I17" s="100">
        <f>I7+I8+I9+I10+I11+I12+I13</f>
        <v>37585</v>
      </c>
      <c r="J17" s="100">
        <f>J7+J8+J9+J10+J11+J12+J13</f>
        <v>0</v>
      </c>
      <c r="K17" s="100">
        <f>K7+K8+K9+K10+K11+K12+K13</f>
        <v>527083</v>
      </c>
    </row>
    <row r="18" s="85" customFormat="1" ht="35" customHeight="1" spans="1:11">
      <c r="A18" s="107"/>
      <c r="B18" s="108"/>
      <c r="C18" s="108"/>
      <c r="D18" s="108"/>
      <c r="E18" s="109"/>
      <c r="F18" s="97"/>
      <c r="G18" s="106" t="s">
        <v>27</v>
      </c>
      <c r="H18" s="100">
        <f>B17-H17</f>
        <v>0</v>
      </c>
      <c r="I18" s="100"/>
      <c r="J18" s="100"/>
      <c r="K18" s="111">
        <f>E17-K17</f>
        <v>0</v>
      </c>
    </row>
    <row r="19" s="85" customFormat="1" spans="1:1">
      <c r="A19" s="86"/>
    </row>
    <row r="20" s="85" customFormat="1" spans="1:1">
      <c r="A20" s="86"/>
    </row>
  </sheetData>
  <mergeCells count="11">
    <mergeCell ref="A2:K2"/>
    <mergeCell ref="A4:E4"/>
    <mergeCell ref="G4:K4"/>
    <mergeCell ref="C5:D5"/>
    <mergeCell ref="I5:J5"/>
    <mergeCell ref="A5:A6"/>
    <mergeCell ref="B5:B6"/>
    <mergeCell ref="E5:E6"/>
    <mergeCell ref="G5:G6"/>
    <mergeCell ref="H5:H6"/>
    <mergeCell ref="K5:K6"/>
  </mergeCells>
  <printOptions horizontalCentered="1"/>
  <pageMargins left="0.156944444444444" right="0.156944444444444" top="0.590277777777778" bottom="0.786805555555556" header="0.118055555555556" footer="0.118055555555556"/>
  <pageSetup paperSize="9" scale="78" orientation="landscape" useFirstPageNumber="1"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6"/>
  <sheetViews>
    <sheetView showZeros="0" workbookViewId="0">
      <pane xSplit="1" ySplit="4" topLeftCell="B13" activePane="bottomRight" state="frozen"/>
      <selection/>
      <selection pane="topRight"/>
      <selection pane="bottomLeft"/>
      <selection pane="bottomRight" activeCell="E14" sqref="E14"/>
    </sheetView>
  </sheetViews>
  <sheetFormatPr defaultColWidth="9" defaultRowHeight="15"/>
  <cols>
    <col min="1" max="1" width="28.75" customWidth="1"/>
    <col min="2" max="2" width="14.5" style="62" customWidth="1"/>
    <col min="3" max="3" width="11.375" customWidth="1"/>
    <col min="4" max="4" width="9.875" customWidth="1"/>
    <col min="5" max="5" width="13" style="113" customWidth="1"/>
    <col min="6" max="6" width="19.5" customWidth="1"/>
    <col min="7" max="7" width="36.25" style="114" customWidth="1"/>
    <col min="9" max="9" width="9" hidden="1" customWidth="1"/>
    <col min="10" max="10" width="17" hidden="1" customWidth="1"/>
    <col min="11" max="11" width="18.125" hidden="1" customWidth="1"/>
    <col min="12" max="12" width="13" hidden="1" customWidth="1"/>
    <col min="13" max="14" width="9" hidden="1" customWidth="1"/>
  </cols>
  <sheetData>
    <row r="1" ht="21" customHeight="1" spans="1:1">
      <c r="A1" t="s">
        <v>28</v>
      </c>
    </row>
    <row r="2" ht="23" spans="1:7">
      <c r="A2" s="63" t="s">
        <v>29</v>
      </c>
      <c r="B2" s="64"/>
      <c r="C2" s="64"/>
      <c r="D2" s="64"/>
      <c r="E2" s="115"/>
      <c r="F2" s="64"/>
      <c r="G2" s="116"/>
    </row>
    <row r="3" ht="21" customHeight="1" spans="7:7">
      <c r="G3" s="114" t="s">
        <v>2</v>
      </c>
    </row>
    <row r="4" s="61" customFormat="1" ht="47" customHeight="1" spans="1:12">
      <c r="A4" s="117" t="s">
        <v>30</v>
      </c>
      <c r="B4" s="118" t="s">
        <v>31</v>
      </c>
      <c r="C4" s="119" t="s">
        <v>32</v>
      </c>
      <c r="D4" s="119" t="s">
        <v>33</v>
      </c>
      <c r="E4" s="120" t="s">
        <v>34</v>
      </c>
      <c r="F4" s="121" t="s">
        <v>35</v>
      </c>
      <c r="G4" s="122" t="s">
        <v>36</v>
      </c>
      <c r="I4" s="61" t="s">
        <v>37</v>
      </c>
      <c r="J4" s="137" t="s">
        <v>38</v>
      </c>
      <c r="K4" s="61" t="s">
        <v>39</v>
      </c>
      <c r="L4" s="61" t="s">
        <v>32</v>
      </c>
    </row>
    <row r="5" ht="22" customHeight="1" spans="1:12">
      <c r="A5" s="69" t="s">
        <v>40</v>
      </c>
      <c r="B5" s="123">
        <v>49887</v>
      </c>
      <c r="C5" s="123"/>
      <c r="D5" s="123"/>
      <c r="E5" s="124">
        <f>B5+C5-D5</f>
        <v>49887</v>
      </c>
      <c r="F5" s="125">
        <f>(E5-B5)/B5*100</f>
        <v>0</v>
      </c>
      <c r="G5" s="75"/>
      <c r="J5">
        <v>1138</v>
      </c>
      <c r="K5">
        <v>994</v>
      </c>
      <c r="L5">
        <f>K5-J5</f>
        <v>-144</v>
      </c>
    </row>
    <row r="6" ht="22" customHeight="1" spans="1:12">
      <c r="A6" s="69" t="s">
        <v>41</v>
      </c>
      <c r="B6" s="70">
        <v>745</v>
      </c>
      <c r="C6" s="126"/>
      <c r="D6" s="126"/>
      <c r="E6" s="124">
        <f t="shared" ref="E6:E35" si="0">B6+C6-D6</f>
        <v>745</v>
      </c>
      <c r="F6" s="125">
        <f t="shared" ref="F6:F36" si="1">(E6-B6)/B6*100</f>
        <v>0</v>
      </c>
      <c r="G6" s="75"/>
      <c r="J6">
        <v>73</v>
      </c>
      <c r="K6">
        <v>118</v>
      </c>
      <c r="L6">
        <f t="shared" ref="L6:L28" si="2">K6-J6</f>
        <v>45</v>
      </c>
    </row>
    <row r="7" ht="22" customHeight="1" spans="1:12">
      <c r="A7" s="69" t="s">
        <v>42</v>
      </c>
      <c r="B7" s="70">
        <v>16219</v>
      </c>
      <c r="C7" s="70"/>
      <c r="D7" s="70"/>
      <c r="E7" s="124">
        <f t="shared" si="0"/>
        <v>16219</v>
      </c>
      <c r="F7" s="125">
        <f t="shared" si="1"/>
        <v>0</v>
      </c>
      <c r="G7" s="75"/>
      <c r="J7">
        <v>1433</v>
      </c>
      <c r="K7">
        <v>1492</v>
      </c>
      <c r="L7">
        <f t="shared" si="2"/>
        <v>59</v>
      </c>
    </row>
    <row r="8" ht="22" customHeight="1" spans="1:12">
      <c r="A8" s="69" t="s">
        <v>43</v>
      </c>
      <c r="B8" s="70">
        <v>102818</v>
      </c>
      <c r="C8" s="70"/>
      <c r="D8" s="70"/>
      <c r="E8" s="124">
        <f t="shared" si="0"/>
        <v>102818</v>
      </c>
      <c r="F8" s="125">
        <f t="shared" si="1"/>
        <v>0</v>
      </c>
      <c r="G8" s="75"/>
      <c r="J8">
        <v>11798</v>
      </c>
      <c r="K8">
        <v>13723</v>
      </c>
      <c r="L8">
        <f t="shared" si="2"/>
        <v>1925</v>
      </c>
    </row>
    <row r="9" ht="62" customHeight="1" spans="1:12">
      <c r="A9" s="69" t="s">
        <v>44</v>
      </c>
      <c r="B9" s="70">
        <v>539</v>
      </c>
      <c r="C9" s="70">
        <v>2092</v>
      </c>
      <c r="D9" s="70"/>
      <c r="E9" s="124">
        <f t="shared" si="0"/>
        <v>2631</v>
      </c>
      <c r="F9" s="125">
        <f t="shared" si="1"/>
        <v>388.126159554731</v>
      </c>
      <c r="G9" s="127" t="s">
        <v>45</v>
      </c>
      <c r="I9">
        <v>1926</v>
      </c>
      <c r="J9">
        <v>141</v>
      </c>
      <c r="K9">
        <v>307</v>
      </c>
      <c r="L9">
        <f t="shared" si="2"/>
        <v>166</v>
      </c>
    </row>
    <row r="10" ht="47" customHeight="1" spans="1:12">
      <c r="A10" s="69" t="s">
        <v>46</v>
      </c>
      <c r="B10" s="128">
        <v>4029</v>
      </c>
      <c r="C10" s="70">
        <v>194</v>
      </c>
      <c r="D10" s="70"/>
      <c r="E10" s="124">
        <f t="shared" si="0"/>
        <v>4223</v>
      </c>
      <c r="F10" s="125">
        <f t="shared" si="1"/>
        <v>4.81509059319931</v>
      </c>
      <c r="G10" s="127" t="s">
        <v>47</v>
      </c>
      <c r="J10">
        <v>516</v>
      </c>
      <c r="K10">
        <v>710</v>
      </c>
      <c r="L10">
        <f t="shared" si="2"/>
        <v>194</v>
      </c>
    </row>
    <row r="11" ht="22" customHeight="1" spans="1:12">
      <c r="A11" s="69" t="s">
        <v>48</v>
      </c>
      <c r="B11" s="70">
        <v>86832</v>
      </c>
      <c r="C11" s="70"/>
      <c r="D11" s="70"/>
      <c r="E11" s="124">
        <f t="shared" si="0"/>
        <v>86832</v>
      </c>
      <c r="F11" s="125">
        <f t="shared" si="1"/>
        <v>0</v>
      </c>
      <c r="G11" s="75"/>
      <c r="J11">
        <v>11701</v>
      </c>
      <c r="K11">
        <v>30065</v>
      </c>
      <c r="L11">
        <f t="shared" si="2"/>
        <v>18364</v>
      </c>
    </row>
    <row r="12" ht="42" customHeight="1" spans="1:12">
      <c r="A12" s="69" t="s">
        <v>49</v>
      </c>
      <c r="B12" s="70">
        <v>31747</v>
      </c>
      <c r="C12" s="70">
        <v>13239</v>
      </c>
      <c r="D12" s="70"/>
      <c r="E12" s="124">
        <f t="shared" si="0"/>
        <v>44986</v>
      </c>
      <c r="F12" s="125">
        <f t="shared" si="1"/>
        <v>41.7015781018679</v>
      </c>
      <c r="G12" s="127" t="s">
        <v>50</v>
      </c>
      <c r="J12">
        <v>11476</v>
      </c>
      <c r="K12">
        <v>33786</v>
      </c>
      <c r="L12">
        <f t="shared" si="2"/>
        <v>22310</v>
      </c>
    </row>
    <row r="13" ht="22" customHeight="1" spans="1:12">
      <c r="A13" s="69" t="s">
        <v>51</v>
      </c>
      <c r="B13" s="70">
        <v>4005</v>
      </c>
      <c r="C13" s="70"/>
      <c r="D13" s="70"/>
      <c r="E13" s="124">
        <f t="shared" si="0"/>
        <v>4005</v>
      </c>
      <c r="F13" s="125">
        <f t="shared" si="1"/>
        <v>0</v>
      </c>
      <c r="G13" s="75"/>
      <c r="J13">
        <v>166</v>
      </c>
      <c r="K13">
        <v>172</v>
      </c>
      <c r="L13">
        <f t="shared" si="2"/>
        <v>6</v>
      </c>
    </row>
    <row r="14" ht="129" customHeight="1" spans="1:12">
      <c r="A14" s="69" t="s">
        <v>52</v>
      </c>
      <c r="B14" s="70">
        <v>12386</v>
      </c>
      <c r="C14" s="70">
        <v>15369</v>
      </c>
      <c r="D14" s="70"/>
      <c r="E14" s="124">
        <f t="shared" si="0"/>
        <v>27755</v>
      </c>
      <c r="F14" s="125">
        <f t="shared" si="1"/>
        <v>124.083642822542</v>
      </c>
      <c r="G14" s="127" t="s">
        <v>53</v>
      </c>
      <c r="I14">
        <v>14651</v>
      </c>
      <c r="J14">
        <v>574</v>
      </c>
      <c r="K14">
        <v>1292</v>
      </c>
      <c r="L14">
        <f t="shared" si="2"/>
        <v>718</v>
      </c>
    </row>
    <row r="15" ht="22" customHeight="1" spans="1:12">
      <c r="A15" s="69" t="s">
        <v>54</v>
      </c>
      <c r="B15" s="70">
        <v>39572</v>
      </c>
      <c r="C15" s="70"/>
      <c r="D15" s="70"/>
      <c r="E15" s="124">
        <f t="shared" si="0"/>
        <v>39572</v>
      </c>
      <c r="F15" s="125">
        <f t="shared" si="1"/>
        <v>0</v>
      </c>
      <c r="G15" s="75"/>
      <c r="J15">
        <v>23164</v>
      </c>
      <c r="K15">
        <v>39236</v>
      </c>
      <c r="L15">
        <f t="shared" si="2"/>
        <v>16072</v>
      </c>
    </row>
    <row r="16" ht="123" customHeight="1" spans="1:12">
      <c r="A16" s="69" t="s">
        <v>55</v>
      </c>
      <c r="B16" s="70">
        <v>3534</v>
      </c>
      <c r="C16" s="74">
        <v>3406</v>
      </c>
      <c r="D16" s="74"/>
      <c r="E16" s="124">
        <f t="shared" si="0"/>
        <v>6940</v>
      </c>
      <c r="F16" s="125">
        <f t="shared" si="1"/>
        <v>96.3780418788908</v>
      </c>
      <c r="G16" s="127" t="s">
        <v>56</v>
      </c>
      <c r="I16">
        <v>2746</v>
      </c>
      <c r="K16">
        <v>660</v>
      </c>
      <c r="L16">
        <f t="shared" si="2"/>
        <v>660</v>
      </c>
    </row>
    <row r="17" ht="70" customHeight="1" spans="1:12">
      <c r="A17" s="69" t="s">
        <v>57</v>
      </c>
      <c r="B17" s="70">
        <v>276</v>
      </c>
      <c r="C17" s="70">
        <v>2753</v>
      </c>
      <c r="D17" s="70"/>
      <c r="E17" s="124">
        <f t="shared" si="0"/>
        <v>3029</v>
      </c>
      <c r="F17" s="125">
        <f t="shared" si="1"/>
        <v>997.463768115942</v>
      </c>
      <c r="G17" s="127" t="s">
        <v>58</v>
      </c>
      <c r="K17">
        <v>2753</v>
      </c>
      <c r="L17">
        <f t="shared" si="2"/>
        <v>2753</v>
      </c>
    </row>
    <row r="18" ht="22" customHeight="1" spans="1:12">
      <c r="A18" s="69" t="s">
        <v>59</v>
      </c>
      <c r="B18" s="70">
        <v>247</v>
      </c>
      <c r="C18" s="70"/>
      <c r="D18" s="70"/>
      <c r="E18" s="124">
        <f t="shared" si="0"/>
        <v>247</v>
      </c>
      <c r="F18" s="125">
        <f t="shared" si="1"/>
        <v>0</v>
      </c>
      <c r="G18" s="75"/>
      <c r="L18">
        <f t="shared" si="2"/>
        <v>0</v>
      </c>
    </row>
    <row r="19" ht="22" customHeight="1" spans="1:12">
      <c r="A19" s="69" t="s">
        <v>60</v>
      </c>
      <c r="B19" s="70"/>
      <c r="C19" s="70"/>
      <c r="D19" s="70"/>
      <c r="E19" s="124">
        <f t="shared" si="0"/>
        <v>0</v>
      </c>
      <c r="F19" s="125"/>
      <c r="G19" s="75"/>
      <c r="L19">
        <f t="shared" si="2"/>
        <v>0</v>
      </c>
    </row>
    <row r="20" ht="22" customHeight="1" spans="1:12">
      <c r="A20" s="69" t="s">
        <v>61</v>
      </c>
      <c r="B20" s="70"/>
      <c r="C20" s="70"/>
      <c r="D20" s="70"/>
      <c r="E20" s="124">
        <f t="shared" si="0"/>
        <v>0</v>
      </c>
      <c r="F20" s="125"/>
      <c r="G20" s="75"/>
      <c r="L20">
        <f t="shared" si="2"/>
        <v>0</v>
      </c>
    </row>
    <row r="21" ht="23" customHeight="1" spans="1:12">
      <c r="A21" s="69" t="s">
        <v>62</v>
      </c>
      <c r="B21" s="70">
        <v>1752</v>
      </c>
      <c r="C21" s="74">
        <v>490</v>
      </c>
      <c r="D21" s="74"/>
      <c r="E21" s="124">
        <f t="shared" si="0"/>
        <v>2242</v>
      </c>
      <c r="F21" s="125">
        <f t="shared" si="1"/>
        <v>27.9680365296804</v>
      </c>
      <c r="G21" s="127" t="s">
        <v>63</v>
      </c>
      <c r="K21">
        <v>490</v>
      </c>
      <c r="L21">
        <f t="shared" si="2"/>
        <v>490</v>
      </c>
    </row>
    <row r="22" ht="22" customHeight="1" spans="1:12">
      <c r="A22" s="69" t="s">
        <v>64</v>
      </c>
      <c r="B22" s="70">
        <v>20410</v>
      </c>
      <c r="C22" s="70">
        <v>42</v>
      </c>
      <c r="D22" s="70"/>
      <c r="E22" s="124">
        <f t="shared" si="0"/>
        <v>20452</v>
      </c>
      <c r="F22" s="125">
        <f t="shared" si="1"/>
        <v>0.20578147966683</v>
      </c>
      <c r="G22" s="127"/>
      <c r="J22">
        <v>1911</v>
      </c>
      <c r="K22">
        <v>1953</v>
      </c>
      <c r="L22">
        <f t="shared" si="2"/>
        <v>42</v>
      </c>
    </row>
    <row r="23" ht="22" customHeight="1" spans="1:12">
      <c r="A23" s="69" t="s">
        <v>65</v>
      </c>
      <c r="B23" s="70">
        <v>1272</v>
      </c>
      <c r="C23" s="70"/>
      <c r="D23" s="70"/>
      <c r="E23" s="124">
        <f t="shared" si="0"/>
        <v>1272</v>
      </c>
      <c r="F23" s="125">
        <f t="shared" si="1"/>
        <v>0</v>
      </c>
      <c r="G23" s="75"/>
      <c r="L23">
        <f t="shared" si="2"/>
        <v>0</v>
      </c>
    </row>
    <row r="24" ht="22" customHeight="1" spans="1:12">
      <c r="A24" s="69" t="s">
        <v>66</v>
      </c>
      <c r="B24" s="70">
        <v>2085</v>
      </c>
      <c r="C24" s="70"/>
      <c r="D24" s="70"/>
      <c r="E24" s="124">
        <f t="shared" si="0"/>
        <v>2085</v>
      </c>
      <c r="F24" s="125">
        <f t="shared" si="1"/>
        <v>0</v>
      </c>
      <c r="G24" s="75"/>
      <c r="J24">
        <v>73</v>
      </c>
      <c r="K24">
        <v>93</v>
      </c>
      <c r="L24">
        <f t="shared" si="2"/>
        <v>20</v>
      </c>
    </row>
    <row r="25" ht="22" customHeight="1" spans="1:12">
      <c r="A25" s="69" t="s">
        <v>67</v>
      </c>
      <c r="B25" s="70">
        <v>4500</v>
      </c>
      <c r="C25" s="74"/>
      <c r="D25" s="74"/>
      <c r="E25" s="124">
        <f t="shared" si="0"/>
        <v>4500</v>
      </c>
      <c r="F25" s="125">
        <f t="shared" si="1"/>
        <v>0</v>
      </c>
      <c r="G25" s="75"/>
      <c r="L25">
        <f t="shared" si="2"/>
        <v>0</v>
      </c>
    </row>
    <row r="26" ht="22" customHeight="1" spans="1:12">
      <c r="A26" s="69" t="s">
        <v>68</v>
      </c>
      <c r="B26" s="70">
        <v>23053</v>
      </c>
      <c r="C26" s="70"/>
      <c r="D26" s="70"/>
      <c r="E26" s="124">
        <f t="shared" si="0"/>
        <v>23053</v>
      </c>
      <c r="F26" s="125">
        <f t="shared" si="1"/>
        <v>0</v>
      </c>
      <c r="G26" s="75"/>
      <c r="L26">
        <f t="shared" si="2"/>
        <v>0</v>
      </c>
    </row>
    <row r="27" ht="22" customHeight="1" spans="1:12">
      <c r="A27" s="69" t="s">
        <v>69</v>
      </c>
      <c r="B27" s="70">
        <v>11908</v>
      </c>
      <c r="C27" s="70"/>
      <c r="D27" s="70"/>
      <c r="E27" s="124">
        <f t="shared" si="0"/>
        <v>11908</v>
      </c>
      <c r="F27" s="125">
        <f t="shared" si="1"/>
        <v>0</v>
      </c>
      <c r="G27" s="75"/>
      <c r="L27">
        <f t="shared" si="2"/>
        <v>0</v>
      </c>
    </row>
    <row r="28" ht="22" customHeight="1" spans="1:12">
      <c r="A28" s="69" t="s">
        <v>70</v>
      </c>
      <c r="B28" s="70">
        <v>52</v>
      </c>
      <c r="C28" s="70"/>
      <c r="D28" s="70"/>
      <c r="E28" s="124">
        <f t="shared" si="0"/>
        <v>52</v>
      </c>
      <c r="F28" s="125">
        <f t="shared" si="1"/>
        <v>0</v>
      </c>
      <c r="G28" s="75"/>
      <c r="L28">
        <f t="shared" si="2"/>
        <v>0</v>
      </c>
    </row>
    <row r="29" s="61" customFormat="1" ht="22" customHeight="1" spans="1:12">
      <c r="A29" s="76" t="s">
        <v>71</v>
      </c>
      <c r="B29" s="77">
        <f>SUM(B5:B28)</f>
        <v>417868</v>
      </c>
      <c r="C29" s="77">
        <f>SUM(C5:C28)</f>
        <v>37585</v>
      </c>
      <c r="D29" s="77">
        <f>SUM(D5:D28)</f>
        <v>0</v>
      </c>
      <c r="E29" s="129">
        <f>SUM(E5:E28)</f>
        <v>455453</v>
      </c>
      <c r="F29" s="125">
        <f t="shared" si="1"/>
        <v>8.99446715230647</v>
      </c>
      <c r="G29" s="130"/>
      <c r="J29" s="61">
        <f>SUM(J5:J28)</f>
        <v>64164</v>
      </c>
      <c r="K29" s="61">
        <f>SUM(K5:K28)</f>
        <v>127844</v>
      </c>
      <c r="L29" s="61">
        <f>SUM(L5:L28)</f>
        <v>63680</v>
      </c>
    </row>
    <row r="30" ht="22" customHeight="1" spans="1:11">
      <c r="A30" s="69" t="s">
        <v>72</v>
      </c>
      <c r="B30" s="70">
        <v>51716</v>
      </c>
      <c r="C30" s="70"/>
      <c r="D30" s="70"/>
      <c r="E30" s="124">
        <f t="shared" si="0"/>
        <v>51716</v>
      </c>
      <c r="F30" s="125">
        <f t="shared" si="1"/>
        <v>0</v>
      </c>
      <c r="G30" s="75"/>
      <c r="K30">
        <v>-112010</v>
      </c>
    </row>
    <row r="31" ht="22" customHeight="1" spans="1:11">
      <c r="A31" s="69" t="s">
        <v>73</v>
      </c>
      <c r="B31" s="70"/>
      <c r="C31" s="131"/>
      <c r="D31" s="131"/>
      <c r="E31" s="124">
        <f t="shared" si="0"/>
        <v>0</v>
      </c>
      <c r="F31" s="125"/>
      <c r="G31" s="75"/>
      <c r="K31">
        <f>SUM(K29:K30)</f>
        <v>15834</v>
      </c>
    </row>
    <row r="32" ht="22" customHeight="1" spans="1:7">
      <c r="A32" s="69" t="s">
        <v>74</v>
      </c>
      <c r="B32" s="70"/>
      <c r="C32" s="70"/>
      <c r="D32" s="70"/>
      <c r="E32" s="124">
        <f t="shared" si="0"/>
        <v>0</v>
      </c>
      <c r="F32" s="125"/>
      <c r="G32" s="75"/>
    </row>
    <row r="33" ht="22" customHeight="1" spans="1:7">
      <c r="A33" s="69" t="s">
        <v>75</v>
      </c>
      <c r="B33" s="70">
        <v>19914</v>
      </c>
      <c r="C33" s="70"/>
      <c r="D33" s="70"/>
      <c r="E33" s="124">
        <f t="shared" si="0"/>
        <v>19914</v>
      </c>
      <c r="F33" s="125">
        <f t="shared" si="1"/>
        <v>0</v>
      </c>
      <c r="G33" s="75"/>
    </row>
    <row r="34" ht="22" hidden="1" customHeight="1" spans="1:7">
      <c r="A34" s="69"/>
      <c r="B34" s="70"/>
      <c r="C34" s="70"/>
      <c r="D34" s="70"/>
      <c r="E34" s="124">
        <f t="shared" si="0"/>
        <v>0</v>
      </c>
      <c r="F34" s="125" t="e">
        <f t="shared" si="1"/>
        <v>#DIV/0!</v>
      </c>
      <c r="G34" s="132"/>
    </row>
    <row r="35" s="61" customFormat="1" ht="22" customHeight="1" spans="1:7">
      <c r="A35" s="133" t="s">
        <v>76</v>
      </c>
      <c r="B35" s="77">
        <f>SUM(B29:B34)</f>
        <v>489498</v>
      </c>
      <c r="C35" s="77">
        <f>SUM(C29:C34)</f>
        <v>37585</v>
      </c>
      <c r="D35" s="77">
        <f>SUM(D29:D34)</f>
        <v>0</v>
      </c>
      <c r="E35" s="129">
        <f>SUM(E29:E34)</f>
        <v>527083</v>
      </c>
      <c r="F35" s="125">
        <f t="shared" si="1"/>
        <v>7.67827447711737</v>
      </c>
      <c r="G35" s="134"/>
    </row>
    <row r="36" s="61" customFormat="1" ht="22" hidden="1" customHeight="1" spans="1:7">
      <c r="A36" s="135" t="s">
        <v>77</v>
      </c>
      <c r="B36" s="70"/>
      <c r="C36" s="70"/>
      <c r="D36" s="70"/>
      <c r="E36" s="74"/>
      <c r="F36" s="125" t="e">
        <f t="shared" si="1"/>
        <v>#DIV/0!</v>
      </c>
      <c r="G36" s="136"/>
    </row>
  </sheetData>
  <mergeCells count="1">
    <mergeCell ref="A2:G2"/>
  </mergeCells>
  <printOptions horizontalCentered="1"/>
  <pageMargins left="0.66875" right="0.393055555555556" top="0.472222222222222" bottom="0.590277777777778" header="0.747916666666667" footer="0.275"/>
  <pageSetup paperSize="9" scale="95" orientation="landscape" horizontalDpi="600"/>
  <headerFooter alignWithMargins="0">
    <oddFooter>&amp;C第 &amp;P 页，共 &amp;N 页</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showGridLines="0" showZeros="0" workbookViewId="0">
      <selection activeCell="A5" sqref="A5:A6"/>
    </sheetView>
  </sheetViews>
  <sheetFormatPr defaultColWidth="9" defaultRowHeight="15"/>
  <cols>
    <col min="1" max="1" width="28.25" style="86" customWidth="1"/>
    <col min="2" max="2" width="12" style="86" customWidth="1"/>
    <col min="3" max="3" width="11.625" style="86" customWidth="1"/>
    <col min="4" max="4" width="12.125" style="86" customWidth="1"/>
    <col min="5" max="5" width="13.375" style="86" customWidth="1"/>
    <col min="6" max="6" width="1" style="86" customWidth="1"/>
    <col min="7" max="7" width="29.125" style="86" customWidth="1"/>
    <col min="8" max="8" width="12.25" style="86" customWidth="1"/>
    <col min="9" max="9" width="13.25" style="86" customWidth="1"/>
    <col min="10" max="10" width="12" style="86" customWidth="1"/>
    <col min="11" max="11" width="14.5" style="86" customWidth="1"/>
    <col min="12" max="16384" width="9" style="86"/>
  </cols>
  <sheetData>
    <row r="1" ht="18" customHeight="1" spans="1:1">
      <c r="A1" s="87" t="s">
        <v>78</v>
      </c>
    </row>
    <row r="2" ht="28" customHeight="1" spans="1:11">
      <c r="A2" s="88" t="s">
        <v>79</v>
      </c>
      <c r="B2" s="88"/>
      <c r="C2" s="88"/>
      <c r="D2" s="88"/>
      <c r="E2" s="88"/>
      <c r="F2" s="88"/>
      <c r="G2" s="88"/>
      <c r="H2" s="88"/>
      <c r="I2" s="88"/>
      <c r="J2" s="88"/>
      <c r="K2" s="88"/>
    </row>
    <row r="3" ht="20.25" customHeight="1" spans="1:11">
      <c r="A3" s="89"/>
      <c r="K3" s="110" t="s">
        <v>2</v>
      </c>
    </row>
    <row r="4" ht="41" customHeight="1" spans="1:11">
      <c r="A4" s="90" t="s">
        <v>3</v>
      </c>
      <c r="B4" s="91"/>
      <c r="C4" s="91"/>
      <c r="D4" s="91"/>
      <c r="E4" s="92"/>
      <c r="F4" s="93"/>
      <c r="G4" s="90" t="s">
        <v>4</v>
      </c>
      <c r="H4" s="91"/>
      <c r="I4" s="91"/>
      <c r="J4" s="91"/>
      <c r="K4" s="92"/>
    </row>
    <row r="5" s="83" customFormat="1" ht="41" customHeight="1" spans="1:11">
      <c r="A5" s="93" t="s">
        <v>5</v>
      </c>
      <c r="B5" s="94" t="s">
        <v>6</v>
      </c>
      <c r="C5" s="95" t="s">
        <v>7</v>
      </c>
      <c r="D5" s="95"/>
      <c r="E5" s="93" t="s">
        <v>8</v>
      </c>
      <c r="F5" s="96"/>
      <c r="G5" s="93" t="s">
        <v>5</v>
      </c>
      <c r="H5" s="94" t="s">
        <v>6</v>
      </c>
      <c r="I5" s="95" t="s">
        <v>7</v>
      </c>
      <c r="J5" s="95"/>
      <c r="K5" s="93" t="s">
        <v>8</v>
      </c>
    </row>
    <row r="6" s="83" customFormat="1" ht="41" customHeight="1" spans="1:11">
      <c r="A6" s="97"/>
      <c r="B6" s="98"/>
      <c r="C6" s="95" t="s">
        <v>9</v>
      </c>
      <c r="D6" s="95" t="s">
        <v>10</v>
      </c>
      <c r="E6" s="97"/>
      <c r="F6" s="96"/>
      <c r="G6" s="97"/>
      <c r="H6" s="98"/>
      <c r="I6" s="95" t="s">
        <v>9</v>
      </c>
      <c r="J6" s="95" t="s">
        <v>10</v>
      </c>
      <c r="K6" s="97"/>
    </row>
    <row r="7" s="84" customFormat="1" ht="41" customHeight="1" spans="1:11">
      <c r="A7" s="99" t="s">
        <v>80</v>
      </c>
      <c r="B7" s="100">
        <v>51348</v>
      </c>
      <c r="C7" s="100"/>
      <c r="D7" s="100"/>
      <c r="E7" s="101">
        <f t="shared" ref="E7:E10" si="0">B7+C7-D7</f>
        <v>51348</v>
      </c>
      <c r="F7" s="96"/>
      <c r="G7" s="99" t="s">
        <v>81</v>
      </c>
      <c r="H7" s="100">
        <v>48759</v>
      </c>
      <c r="I7" s="111">
        <v>162899</v>
      </c>
      <c r="J7" s="100"/>
      <c r="K7" s="112">
        <f t="shared" ref="K7:K16" si="1">H7+I7-J7</f>
        <v>211658</v>
      </c>
    </row>
    <row r="8" s="85" customFormat="1" ht="41" customHeight="1" spans="1:11">
      <c r="A8" s="102" t="s">
        <v>13</v>
      </c>
      <c r="B8" s="100">
        <v>286</v>
      </c>
      <c r="C8" s="100">
        <v>2889</v>
      </c>
      <c r="D8" s="100"/>
      <c r="E8" s="101">
        <f t="shared" si="0"/>
        <v>3175</v>
      </c>
      <c r="F8" s="96"/>
      <c r="G8" s="102" t="s">
        <v>14</v>
      </c>
      <c r="H8" s="103"/>
      <c r="I8" s="100"/>
      <c r="J8" s="100"/>
      <c r="K8" s="112">
        <f t="shared" si="1"/>
        <v>0</v>
      </c>
    </row>
    <row r="9" s="85" customFormat="1" ht="41" customHeight="1" spans="1:11">
      <c r="A9" s="104" t="s">
        <v>15</v>
      </c>
      <c r="B9" s="100"/>
      <c r="C9" s="100">
        <v>12703</v>
      </c>
      <c r="D9" s="100"/>
      <c r="E9" s="101">
        <f t="shared" si="0"/>
        <v>12703</v>
      </c>
      <c r="F9" s="96"/>
      <c r="G9" s="102" t="s">
        <v>16</v>
      </c>
      <c r="H9" s="103"/>
      <c r="I9" s="100">
        <v>19323</v>
      </c>
      <c r="J9" s="100"/>
      <c r="K9" s="112">
        <f t="shared" si="1"/>
        <v>19323</v>
      </c>
    </row>
    <row r="10" s="85" customFormat="1" ht="41" customHeight="1" spans="1:11">
      <c r="A10" s="104" t="s">
        <v>17</v>
      </c>
      <c r="B10" s="100"/>
      <c r="C10" s="100">
        <v>32530</v>
      </c>
      <c r="D10" s="100"/>
      <c r="E10" s="101">
        <f t="shared" si="0"/>
        <v>32530</v>
      </c>
      <c r="F10" s="96"/>
      <c r="G10" s="105" t="s">
        <v>18</v>
      </c>
      <c r="H10" s="100">
        <v>28750</v>
      </c>
      <c r="I10" s="100"/>
      <c r="J10" s="100"/>
      <c r="K10" s="112">
        <f t="shared" si="1"/>
        <v>28750</v>
      </c>
    </row>
    <row r="11" s="85" customFormat="1" ht="41" customHeight="1" spans="1:11">
      <c r="A11" s="104" t="s">
        <v>19</v>
      </c>
      <c r="B11" s="100">
        <f>B12+B13</f>
        <v>25875</v>
      </c>
      <c r="C11" s="100">
        <f>C12+C13</f>
        <v>134100</v>
      </c>
      <c r="D11" s="100">
        <f>D12+D13</f>
        <v>0</v>
      </c>
      <c r="E11" s="100">
        <f>E12+E13</f>
        <v>159975</v>
      </c>
      <c r="F11" s="96"/>
      <c r="G11" s="102"/>
      <c r="H11" s="100"/>
      <c r="I11" s="100"/>
      <c r="J11" s="100"/>
      <c r="K11" s="112">
        <f t="shared" si="1"/>
        <v>0</v>
      </c>
    </row>
    <row r="12" s="85" customFormat="1" ht="41" customHeight="1" spans="1:11">
      <c r="A12" s="104" t="s">
        <v>82</v>
      </c>
      <c r="B12" s="101"/>
      <c r="C12" s="101">
        <v>134100</v>
      </c>
      <c r="D12" s="101"/>
      <c r="E12" s="101">
        <f t="shared" ref="E12:E16" si="2">B12+C12-D12</f>
        <v>134100</v>
      </c>
      <c r="F12" s="96"/>
      <c r="G12" s="102"/>
      <c r="H12" s="100"/>
      <c r="I12" s="100"/>
      <c r="J12" s="100"/>
      <c r="K12" s="112">
        <f t="shared" si="1"/>
        <v>0</v>
      </c>
    </row>
    <row r="13" s="85" customFormat="1" ht="41" customHeight="1" spans="1:11">
      <c r="A13" s="104" t="s">
        <v>22</v>
      </c>
      <c r="B13" s="100">
        <v>25875</v>
      </c>
      <c r="C13" s="100"/>
      <c r="D13" s="100"/>
      <c r="E13" s="101">
        <f t="shared" si="2"/>
        <v>25875</v>
      </c>
      <c r="F13" s="96"/>
      <c r="G13" s="102"/>
      <c r="H13" s="100"/>
      <c r="I13" s="100"/>
      <c r="J13" s="100"/>
      <c r="K13" s="112">
        <f t="shared" si="1"/>
        <v>0</v>
      </c>
    </row>
    <row r="14" s="85" customFormat="1" ht="41" customHeight="1" spans="1:11">
      <c r="A14" s="104"/>
      <c r="B14" s="100"/>
      <c r="C14" s="100"/>
      <c r="D14" s="100"/>
      <c r="E14" s="101">
        <f t="shared" si="2"/>
        <v>0</v>
      </c>
      <c r="F14" s="96"/>
      <c r="G14" s="102"/>
      <c r="H14" s="100"/>
      <c r="I14" s="100"/>
      <c r="J14" s="100"/>
      <c r="K14" s="112">
        <f t="shared" si="1"/>
        <v>0</v>
      </c>
    </row>
    <row r="15" s="85" customFormat="1" ht="41" hidden="1" customHeight="1" spans="1:11">
      <c r="A15" s="104"/>
      <c r="B15" s="100"/>
      <c r="C15" s="100"/>
      <c r="D15" s="100"/>
      <c r="E15" s="101">
        <f t="shared" si="2"/>
        <v>0</v>
      </c>
      <c r="F15" s="96"/>
      <c r="G15" s="102"/>
      <c r="H15" s="100"/>
      <c r="I15" s="100"/>
      <c r="J15" s="100"/>
      <c r="K15" s="112">
        <f t="shared" si="1"/>
        <v>0</v>
      </c>
    </row>
    <row r="16" s="85" customFormat="1" ht="41" hidden="1" customHeight="1" spans="1:11">
      <c r="A16" s="104"/>
      <c r="B16" s="101"/>
      <c r="C16" s="101"/>
      <c r="D16" s="101"/>
      <c r="E16" s="101">
        <f t="shared" si="2"/>
        <v>0</v>
      </c>
      <c r="F16" s="96"/>
      <c r="G16" s="102"/>
      <c r="H16" s="101"/>
      <c r="I16" s="101"/>
      <c r="J16" s="101"/>
      <c r="K16" s="112">
        <f t="shared" si="1"/>
        <v>0</v>
      </c>
    </row>
    <row r="17" s="85" customFormat="1" ht="41" customHeight="1" spans="1:11">
      <c r="A17" s="106" t="s">
        <v>25</v>
      </c>
      <c r="B17" s="100">
        <f>B7+B8+B9+B10+B11+B14+B15</f>
        <v>77509</v>
      </c>
      <c r="C17" s="100">
        <f>C7+C8+C9+C10+C11+C14+C15</f>
        <v>182222</v>
      </c>
      <c r="D17" s="100">
        <f>D7+D8+D9+D10+D11+D14+D15</f>
        <v>0</v>
      </c>
      <c r="E17" s="100">
        <f>E7+E8+E9+E10+E11+E14+E15</f>
        <v>259731</v>
      </c>
      <c r="F17" s="96"/>
      <c r="G17" s="106" t="s">
        <v>26</v>
      </c>
      <c r="H17" s="100">
        <f t="shared" ref="H17:K17" si="3">H7+H8+H9+H10+H11+H12+H13</f>
        <v>77509</v>
      </c>
      <c r="I17" s="100">
        <f t="shared" si="3"/>
        <v>182222</v>
      </c>
      <c r="J17" s="100">
        <f t="shared" si="3"/>
        <v>0</v>
      </c>
      <c r="K17" s="100">
        <f t="shared" si="3"/>
        <v>259731</v>
      </c>
    </row>
    <row r="18" s="85" customFormat="1" ht="41" customHeight="1" spans="1:11">
      <c r="A18" s="107"/>
      <c r="B18" s="108"/>
      <c r="C18" s="108"/>
      <c r="D18" s="108"/>
      <c r="E18" s="109"/>
      <c r="F18" s="97"/>
      <c r="G18" s="106" t="s">
        <v>27</v>
      </c>
      <c r="H18" s="100">
        <f>B17-H17</f>
        <v>0</v>
      </c>
      <c r="I18" s="100"/>
      <c r="J18" s="100"/>
      <c r="K18" s="111">
        <f>E17-K17</f>
        <v>0</v>
      </c>
    </row>
    <row r="19" s="85" customFormat="1" spans="1:1">
      <c r="A19" s="86"/>
    </row>
    <row r="20" s="85" customFormat="1" spans="1:1">
      <c r="A20" s="86"/>
    </row>
  </sheetData>
  <mergeCells count="11">
    <mergeCell ref="A2:K2"/>
    <mergeCell ref="A4:E4"/>
    <mergeCell ref="G4:K4"/>
    <mergeCell ref="C5:D5"/>
    <mergeCell ref="I5:J5"/>
    <mergeCell ref="A5:A6"/>
    <mergeCell ref="B5:B6"/>
    <mergeCell ref="E5:E6"/>
    <mergeCell ref="G5:G6"/>
    <mergeCell ref="H5:H6"/>
    <mergeCell ref="K5:K6"/>
  </mergeCells>
  <printOptions horizontalCentered="1"/>
  <pageMargins left="0.156944444444444" right="0.156944444444444" top="0.590277777777778" bottom="0.786805555555556" header="0.118055555555556" footer="0.118055555555556"/>
  <pageSetup paperSize="9" scale="78" orientation="landscape" useFirstPageNumber="1" horizontalDpi="600" vertic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
  <sheetViews>
    <sheetView showZeros="0" tabSelected="1" workbookViewId="0">
      <pane xSplit="1" ySplit="4" topLeftCell="B5" activePane="bottomRight" state="frozen"/>
      <selection/>
      <selection pane="topRight"/>
      <selection pane="bottomLeft"/>
      <selection pane="bottomRight" activeCell="A17" sqref="$A17:$XFD17"/>
    </sheetView>
  </sheetViews>
  <sheetFormatPr defaultColWidth="9" defaultRowHeight="15"/>
  <cols>
    <col min="1" max="1" width="28.75" customWidth="1"/>
    <col min="2" max="2" width="12" style="62" customWidth="1"/>
    <col min="3" max="3" width="10.375" style="62" customWidth="1"/>
    <col min="4" max="4" width="10.625" style="62" customWidth="1"/>
    <col min="5" max="5" width="13.75" customWidth="1"/>
    <col min="6" max="6" width="13.875" customWidth="1"/>
    <col min="7" max="7" width="43.25" customWidth="1"/>
    <col min="9" max="9" width="10.875" hidden="1" customWidth="1"/>
    <col min="10" max="10" width="28.625" hidden="1" customWidth="1"/>
    <col min="11" max="11" width="11.5" hidden="1" customWidth="1"/>
    <col min="12" max="15" width="9" hidden="1" customWidth="1"/>
  </cols>
  <sheetData>
    <row r="1" ht="18" customHeight="1" spans="1:1">
      <c r="A1" t="s">
        <v>83</v>
      </c>
    </row>
    <row r="2" ht="22" customHeight="1" spans="1:7">
      <c r="A2" s="63" t="s">
        <v>84</v>
      </c>
      <c r="B2" s="64"/>
      <c r="C2" s="64"/>
      <c r="D2" s="64"/>
      <c r="E2" s="64"/>
      <c r="F2" s="64"/>
      <c r="G2" s="64"/>
    </row>
    <row r="3" ht="12.75" customHeight="1" spans="7:7">
      <c r="G3" s="65" t="s">
        <v>2</v>
      </c>
    </row>
    <row r="4" s="61" customFormat="1" ht="47" customHeight="1" spans="1:11">
      <c r="A4" s="66" t="s">
        <v>30</v>
      </c>
      <c r="B4" s="67" t="s">
        <v>31</v>
      </c>
      <c r="C4" s="67" t="s">
        <v>32</v>
      </c>
      <c r="D4" s="67" t="s">
        <v>33</v>
      </c>
      <c r="E4" s="66" t="s">
        <v>34</v>
      </c>
      <c r="F4" s="68" t="s">
        <v>35</v>
      </c>
      <c r="G4" s="66" t="s">
        <v>36</v>
      </c>
      <c r="I4" s="61" t="s">
        <v>85</v>
      </c>
      <c r="K4" s="61" t="s">
        <v>86</v>
      </c>
    </row>
    <row r="5" ht="21" customHeight="1" spans="1:9">
      <c r="A5" s="69" t="s">
        <v>46</v>
      </c>
      <c r="B5" s="70"/>
      <c r="C5" s="70">
        <v>17</v>
      </c>
      <c r="D5" s="70"/>
      <c r="E5" s="70">
        <f>B5+C5-D5</f>
        <v>17</v>
      </c>
      <c r="F5" s="71"/>
      <c r="G5" s="72"/>
      <c r="I5">
        <v>17</v>
      </c>
    </row>
    <row r="6" ht="20" customHeight="1" spans="1:7">
      <c r="A6" s="69" t="s">
        <v>48</v>
      </c>
      <c r="B6" s="70"/>
      <c r="C6" s="70"/>
      <c r="D6" s="70"/>
      <c r="E6" s="70">
        <f t="shared" ref="E6:E18" si="0">B6+C6-D6</f>
        <v>0</v>
      </c>
      <c r="F6" s="71"/>
      <c r="G6" s="73"/>
    </row>
    <row r="7" ht="93" customHeight="1" spans="1:14">
      <c r="A7" s="69" t="s">
        <v>52</v>
      </c>
      <c r="B7" s="70">
        <v>12755</v>
      </c>
      <c r="C7" s="70">
        <v>16417</v>
      </c>
      <c r="D7" s="70"/>
      <c r="E7" s="74">
        <f t="shared" si="0"/>
        <v>29172</v>
      </c>
      <c r="F7" s="71">
        <f t="shared" ref="F6:F19" si="1">(E7-B7)/B7*100</f>
        <v>128.710309682477</v>
      </c>
      <c r="G7" s="75" t="s">
        <v>87</v>
      </c>
      <c r="I7">
        <v>710</v>
      </c>
      <c r="J7" t="s">
        <v>88</v>
      </c>
      <c r="K7">
        <v>2500</v>
      </c>
      <c r="M7">
        <v>2500</v>
      </c>
      <c r="N7">
        <v>32530</v>
      </c>
    </row>
    <row r="8" ht="24.75" customHeight="1" spans="1:12">
      <c r="A8" s="69" t="s">
        <v>54</v>
      </c>
      <c r="B8" s="70">
        <v>54</v>
      </c>
      <c r="C8" s="70">
        <v>397</v>
      </c>
      <c r="D8" s="70"/>
      <c r="E8" s="74">
        <f t="shared" si="0"/>
        <v>451</v>
      </c>
      <c r="F8" s="71">
        <f t="shared" si="1"/>
        <v>735.185185185185</v>
      </c>
      <c r="G8" s="72" t="s">
        <v>89</v>
      </c>
      <c r="I8">
        <v>397</v>
      </c>
      <c r="K8">
        <v>54</v>
      </c>
      <c r="L8">
        <v>-54</v>
      </c>
    </row>
    <row r="9" ht="72" customHeight="1" spans="1:13">
      <c r="A9" s="69" t="s">
        <v>90</v>
      </c>
      <c r="B9" s="70"/>
      <c r="C9" s="70">
        <v>1595</v>
      </c>
      <c r="D9" s="70"/>
      <c r="E9" s="70">
        <f t="shared" si="0"/>
        <v>1595</v>
      </c>
      <c r="F9" s="71"/>
      <c r="G9" s="75" t="s">
        <v>91</v>
      </c>
      <c r="I9">
        <v>1280</v>
      </c>
      <c r="J9" t="s">
        <v>92</v>
      </c>
      <c r="K9">
        <v>315</v>
      </c>
      <c r="M9">
        <v>315</v>
      </c>
    </row>
    <row r="10" ht="30" customHeight="1" spans="1:10">
      <c r="A10" s="69" t="s">
        <v>64</v>
      </c>
      <c r="B10" s="70"/>
      <c r="C10" s="70">
        <v>705</v>
      </c>
      <c r="D10" s="70"/>
      <c r="E10" s="70">
        <f t="shared" si="0"/>
        <v>705</v>
      </c>
      <c r="F10" s="71"/>
      <c r="G10" s="75" t="s">
        <v>93</v>
      </c>
      <c r="I10">
        <v>705</v>
      </c>
      <c r="J10" t="s">
        <v>94</v>
      </c>
    </row>
    <row r="11" ht="36" customHeight="1" spans="1:13">
      <c r="A11" s="69" t="s">
        <v>68</v>
      </c>
      <c r="B11" s="70">
        <v>356</v>
      </c>
      <c r="C11" s="70">
        <v>143768</v>
      </c>
      <c r="D11" s="70"/>
      <c r="E11" s="70">
        <f t="shared" si="0"/>
        <v>144124</v>
      </c>
      <c r="F11" s="71">
        <f t="shared" si="1"/>
        <v>40384.2696629213</v>
      </c>
      <c r="G11" s="75" t="s">
        <v>95</v>
      </c>
      <c r="I11">
        <v>9594</v>
      </c>
      <c r="J11" t="s">
        <v>96</v>
      </c>
      <c r="K11">
        <v>306</v>
      </c>
      <c r="L11">
        <v>-232</v>
      </c>
      <c r="M11">
        <v>74</v>
      </c>
    </row>
    <row r="12" ht="20" customHeight="1" spans="1:13">
      <c r="A12" s="69" t="s">
        <v>69</v>
      </c>
      <c r="B12" s="70">
        <v>35440</v>
      </c>
      <c r="C12" s="70"/>
      <c r="D12" s="70"/>
      <c r="E12" s="70">
        <f t="shared" si="0"/>
        <v>35440</v>
      </c>
      <c r="F12" s="71">
        <f t="shared" si="1"/>
        <v>0</v>
      </c>
      <c r="G12" s="73"/>
      <c r="I12">
        <f>SUM(I5:I11)</f>
        <v>12703</v>
      </c>
      <c r="J12">
        <f>SUM(J5:J11)</f>
        <v>0</v>
      </c>
      <c r="K12">
        <f>SUM(K5:K11)</f>
        <v>3175</v>
      </c>
      <c r="L12">
        <f>SUM(L5:L11)</f>
        <v>-286</v>
      </c>
      <c r="M12">
        <f>SUM(M5:M11)</f>
        <v>2889</v>
      </c>
    </row>
    <row r="13" ht="21" customHeight="1" spans="1:11">
      <c r="A13" s="69" t="s">
        <v>70</v>
      </c>
      <c r="B13" s="70">
        <v>154</v>
      </c>
      <c r="C13" s="70"/>
      <c r="D13" s="70"/>
      <c r="E13" s="70">
        <f t="shared" si="0"/>
        <v>154</v>
      </c>
      <c r="F13" s="71">
        <f t="shared" si="1"/>
        <v>0</v>
      </c>
      <c r="G13" s="73"/>
      <c r="K13">
        <v>134100</v>
      </c>
    </row>
    <row r="14" s="61" customFormat="1" ht="20" customHeight="1" spans="1:7">
      <c r="A14" s="76" t="s">
        <v>97</v>
      </c>
      <c r="B14" s="77">
        <f>SUM(B5:B13)</f>
        <v>48759</v>
      </c>
      <c r="C14" s="77">
        <f>SUM(C5:C13)</f>
        <v>162899</v>
      </c>
      <c r="D14" s="77">
        <f>SUM(D5:D13)</f>
        <v>0</v>
      </c>
      <c r="E14" s="77">
        <f>SUM(E5:E13)</f>
        <v>211658</v>
      </c>
      <c r="F14" s="71">
        <f t="shared" si="1"/>
        <v>334.090116696405</v>
      </c>
      <c r="G14" s="78"/>
    </row>
    <row r="15" s="61" customFormat="1" ht="19" customHeight="1" spans="1:7">
      <c r="A15" s="69" t="s">
        <v>73</v>
      </c>
      <c r="B15" s="77"/>
      <c r="C15" s="77">
        <v>19323</v>
      </c>
      <c r="D15" s="77"/>
      <c r="E15" s="70">
        <f t="shared" si="0"/>
        <v>19323</v>
      </c>
      <c r="F15" s="71"/>
      <c r="G15" s="78"/>
    </row>
    <row r="16" s="61" customFormat="1" ht="18" customHeight="1" spans="1:7">
      <c r="A16" s="69" t="s">
        <v>75</v>
      </c>
      <c r="B16" s="77">
        <v>28750</v>
      </c>
      <c r="C16" s="77"/>
      <c r="D16" s="77"/>
      <c r="E16" s="70">
        <f t="shared" si="0"/>
        <v>28750</v>
      </c>
      <c r="F16" s="71">
        <f t="shared" si="1"/>
        <v>0</v>
      </c>
      <c r="G16" s="78"/>
    </row>
    <row r="17" s="61" customFormat="1" ht="18" customHeight="1" spans="1:7">
      <c r="A17" s="69" t="s">
        <v>98</v>
      </c>
      <c r="B17" s="77"/>
      <c r="C17" s="77"/>
      <c r="D17" s="77"/>
      <c r="E17" s="70">
        <f t="shared" si="0"/>
        <v>0</v>
      </c>
      <c r="F17" s="71"/>
      <c r="G17" s="72"/>
    </row>
    <row r="18" s="61" customFormat="1" ht="23.25" customHeight="1" spans="1:7">
      <c r="A18" s="76" t="s">
        <v>99</v>
      </c>
      <c r="B18" s="77">
        <f>SUM(B14:B17)</f>
        <v>77509</v>
      </c>
      <c r="C18" s="77">
        <f>SUM(C14:C17)</f>
        <v>182222</v>
      </c>
      <c r="D18" s="77">
        <f>SUM(D14:D17)</f>
        <v>0</v>
      </c>
      <c r="E18" s="77">
        <f>SUM(E14:E17)</f>
        <v>259731</v>
      </c>
      <c r="F18" s="71">
        <f t="shared" si="1"/>
        <v>235.097859603401</v>
      </c>
      <c r="G18" s="79"/>
    </row>
    <row r="19" ht="21" hidden="1" customHeight="1" spans="1:7">
      <c r="A19" s="80" t="s">
        <v>100</v>
      </c>
      <c r="B19" s="81">
        <v>0</v>
      </c>
      <c r="C19" s="81"/>
      <c r="D19" s="81"/>
      <c r="E19" s="80" t="e">
        <f>#REF!-E18</f>
        <v>#REF!</v>
      </c>
      <c r="F19" s="71" t="e">
        <f t="shared" si="1"/>
        <v>#REF!</v>
      </c>
      <c r="G19" s="82"/>
    </row>
  </sheetData>
  <mergeCells count="1">
    <mergeCell ref="A2:G2"/>
  </mergeCells>
  <printOptions horizontalCentered="1" verticalCentered="1"/>
  <pageMargins left="0.239583333333333" right="0.200694444444444" top="0.35" bottom="0.468055555555556" header="0.310416666666667" footer="0.279166666666667"/>
  <pageSetup paperSize="9" scale="94" orientation="landscape" useFirstPageNumber="1" horizontalDpi="6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6"/>
  <sheetViews>
    <sheetView workbookViewId="0">
      <selection activeCell="D21" sqref="D21"/>
    </sheetView>
  </sheetViews>
  <sheetFormatPr defaultColWidth="9" defaultRowHeight="15" outlineLevelRow="5" outlineLevelCol="4"/>
  <cols>
    <col min="1" max="2" width="20.625" style="54" customWidth="1"/>
    <col min="3" max="5" width="25.625" style="54" customWidth="1"/>
    <col min="6" max="16384" width="9" style="54"/>
  </cols>
  <sheetData>
    <row r="1" ht="23" customHeight="1" spans="1:1">
      <c r="A1" s="54" t="s">
        <v>101</v>
      </c>
    </row>
    <row r="2" ht="27" customHeight="1" spans="1:5">
      <c r="A2" s="55" t="s">
        <v>102</v>
      </c>
      <c r="B2" s="55"/>
      <c r="C2" s="55"/>
      <c r="D2" s="55"/>
      <c r="E2" s="55"/>
    </row>
    <row r="3" ht="24" customHeight="1" spans="1:5">
      <c r="A3" s="56"/>
      <c r="B3" s="57"/>
      <c r="C3" s="57"/>
      <c r="D3" s="57"/>
      <c r="E3" s="56" t="s">
        <v>2</v>
      </c>
    </row>
    <row r="4" ht="40" customHeight="1" spans="1:5">
      <c r="A4" s="58" t="s">
        <v>103</v>
      </c>
      <c r="B4" s="58" t="s">
        <v>104</v>
      </c>
      <c r="C4" s="58" t="s">
        <v>105</v>
      </c>
      <c r="D4" s="58"/>
      <c r="E4" s="58"/>
    </row>
    <row r="5" ht="40" customHeight="1" spans="1:5">
      <c r="A5" s="59"/>
      <c r="B5" s="59"/>
      <c r="C5" s="58" t="s">
        <v>106</v>
      </c>
      <c r="D5" s="58" t="s">
        <v>107</v>
      </c>
      <c r="E5" s="58" t="s">
        <v>108</v>
      </c>
    </row>
    <row r="6" ht="40" customHeight="1" spans="1:5">
      <c r="A6" s="58" t="s">
        <v>109</v>
      </c>
      <c r="B6" s="58" t="s">
        <v>110</v>
      </c>
      <c r="C6" s="60">
        <f>D6+E6</f>
        <v>1625263</v>
      </c>
      <c r="D6" s="60">
        <v>392713</v>
      </c>
      <c r="E6" s="60">
        <v>1232550</v>
      </c>
    </row>
  </sheetData>
  <mergeCells count="4">
    <mergeCell ref="A2:E2"/>
    <mergeCell ref="C4:E4"/>
    <mergeCell ref="A4:A5"/>
    <mergeCell ref="B4:B5"/>
  </mergeCells>
  <pageMargins left="0.751388888888889" right="0.751388888888889" top="1" bottom="1" header="0.511805555555556" footer="0.511805555555556"/>
  <pageSetup paperSize="9" orientation="landscape" horizontalDpi="600"/>
  <headerFooter alignWithMargins="0" scaleWithDoc="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8"/>
  <sheetViews>
    <sheetView workbookViewId="0">
      <selection activeCell="A2" sqref="A2:I2"/>
    </sheetView>
  </sheetViews>
  <sheetFormatPr defaultColWidth="9" defaultRowHeight="15"/>
  <cols>
    <col min="1" max="1" width="6.625" customWidth="1"/>
    <col min="2" max="2" width="24.875" customWidth="1"/>
    <col min="3" max="3" width="41.625" customWidth="1"/>
    <col min="4" max="4" width="20.375" customWidth="1"/>
    <col min="5" max="5" width="17.125" customWidth="1"/>
    <col min="6" max="6" width="14.875" customWidth="1"/>
    <col min="7" max="7" width="12.5" customWidth="1"/>
    <col min="8" max="8" width="17.75" customWidth="1"/>
    <col min="9" max="9" width="14.625" customWidth="1"/>
  </cols>
  <sheetData>
    <row r="1" s="29" customFormat="1" ht="20" customHeight="1" spans="1:9">
      <c r="A1" s="36" t="s">
        <v>111</v>
      </c>
      <c r="B1" s="37"/>
      <c r="C1" s="38"/>
      <c r="D1" s="38"/>
      <c r="E1" s="38"/>
      <c r="F1" s="38"/>
      <c r="G1" s="39"/>
      <c r="H1" s="38"/>
      <c r="I1" s="52"/>
    </row>
    <row r="2" s="29" customFormat="1" ht="23" customHeight="1" spans="1:9">
      <c r="A2" s="40" t="s">
        <v>112</v>
      </c>
      <c r="B2" s="40"/>
      <c r="C2" s="40"/>
      <c r="D2" s="40"/>
      <c r="E2" s="40"/>
      <c r="F2" s="40"/>
      <c r="G2" s="40"/>
      <c r="H2" s="40"/>
      <c r="I2" s="40"/>
    </row>
    <row r="3" s="29" customFormat="1" ht="21" customHeight="1" spans="2:9">
      <c r="B3" s="41"/>
      <c r="C3" s="41"/>
      <c r="D3" s="41"/>
      <c r="E3" s="41"/>
      <c r="F3" s="41"/>
      <c r="G3" s="41"/>
      <c r="H3" s="42"/>
      <c r="I3" s="53" t="s">
        <v>2</v>
      </c>
    </row>
    <row r="4" s="30" customFormat="1" ht="41.25" customHeight="1" spans="1:256">
      <c r="A4" s="43" t="s">
        <v>113</v>
      </c>
      <c r="B4" s="43" t="s">
        <v>114</v>
      </c>
      <c r="C4" s="43" t="s">
        <v>115</v>
      </c>
      <c r="D4" s="43" t="s">
        <v>116</v>
      </c>
      <c r="E4" s="43" t="s">
        <v>117</v>
      </c>
      <c r="F4" s="43" t="s">
        <v>118</v>
      </c>
      <c r="G4" s="43" t="s">
        <v>119</v>
      </c>
      <c r="H4" s="43" t="s">
        <v>120</v>
      </c>
      <c r="I4" s="43" t="s">
        <v>121</v>
      </c>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c r="IU4" s="29"/>
      <c r="IV4" s="29"/>
    </row>
    <row r="5" s="31" customFormat="1" ht="42" customHeight="1" spans="1:9">
      <c r="A5" s="44">
        <v>1</v>
      </c>
      <c r="B5" s="45" t="s">
        <v>122</v>
      </c>
      <c r="C5" s="45" t="s">
        <v>123</v>
      </c>
      <c r="D5" s="45" t="s">
        <v>124</v>
      </c>
      <c r="E5" s="45" t="s">
        <v>125</v>
      </c>
      <c r="F5" s="45">
        <v>78150.3</v>
      </c>
      <c r="G5" s="44">
        <v>6700</v>
      </c>
      <c r="H5" s="46" t="s">
        <v>126</v>
      </c>
      <c r="I5" s="46">
        <v>2290402</v>
      </c>
    </row>
    <row r="6" s="31" customFormat="1" ht="62" customHeight="1" spans="1:9">
      <c r="A6" s="44">
        <v>2</v>
      </c>
      <c r="B6" s="45" t="s">
        <v>127</v>
      </c>
      <c r="C6" s="45" t="s">
        <v>128</v>
      </c>
      <c r="D6" s="45" t="s">
        <v>129</v>
      </c>
      <c r="E6" s="45" t="s">
        <v>125</v>
      </c>
      <c r="F6" s="45">
        <v>45230.13</v>
      </c>
      <c r="G6" s="44">
        <v>3000</v>
      </c>
      <c r="H6" s="46" t="s">
        <v>126</v>
      </c>
      <c r="I6" s="46">
        <v>2290402</v>
      </c>
    </row>
    <row r="7" s="31" customFormat="1" ht="42" customHeight="1" spans="1:9">
      <c r="A7" s="44">
        <v>3</v>
      </c>
      <c r="B7" s="45" t="s">
        <v>127</v>
      </c>
      <c r="C7" s="45" t="s">
        <v>130</v>
      </c>
      <c r="D7" s="45" t="s">
        <v>131</v>
      </c>
      <c r="E7" s="45" t="s">
        <v>125</v>
      </c>
      <c r="F7" s="45">
        <v>19222.27</v>
      </c>
      <c r="G7" s="44">
        <v>2000</v>
      </c>
      <c r="H7" s="46" t="s">
        <v>126</v>
      </c>
      <c r="I7" s="46">
        <v>2290402</v>
      </c>
    </row>
    <row r="8" s="31" customFormat="1" ht="42" customHeight="1" spans="1:9">
      <c r="A8" s="44">
        <v>4</v>
      </c>
      <c r="B8" s="45" t="s">
        <v>127</v>
      </c>
      <c r="C8" s="45" t="s">
        <v>132</v>
      </c>
      <c r="D8" s="45" t="s">
        <v>133</v>
      </c>
      <c r="E8" s="45" t="s">
        <v>125</v>
      </c>
      <c r="F8" s="45">
        <v>10972.99</v>
      </c>
      <c r="G8" s="44">
        <v>2000</v>
      </c>
      <c r="H8" s="46" t="s">
        <v>126</v>
      </c>
      <c r="I8" s="46">
        <v>2290402</v>
      </c>
    </row>
    <row r="9" s="31" customFormat="1" ht="42" customHeight="1" spans="1:9">
      <c r="A9" s="44">
        <v>5</v>
      </c>
      <c r="B9" s="45" t="s">
        <v>127</v>
      </c>
      <c r="C9" s="45" t="s">
        <v>134</v>
      </c>
      <c r="D9" s="45" t="s">
        <v>135</v>
      </c>
      <c r="E9" s="45" t="s">
        <v>125</v>
      </c>
      <c r="F9" s="45">
        <v>6188.33</v>
      </c>
      <c r="G9" s="44">
        <v>500</v>
      </c>
      <c r="H9" s="46" t="s">
        <v>126</v>
      </c>
      <c r="I9" s="46">
        <v>2290402</v>
      </c>
    </row>
    <row r="10" s="31" customFormat="1" ht="42" customHeight="1" spans="1:9">
      <c r="A10" s="44">
        <v>6</v>
      </c>
      <c r="B10" s="45" t="s">
        <v>127</v>
      </c>
      <c r="C10" s="45" t="s">
        <v>136</v>
      </c>
      <c r="D10" s="45" t="s">
        <v>137</v>
      </c>
      <c r="E10" s="45" t="s">
        <v>125</v>
      </c>
      <c r="F10" s="45">
        <v>17378</v>
      </c>
      <c r="G10" s="44">
        <v>600</v>
      </c>
      <c r="H10" s="46" t="s">
        <v>126</v>
      </c>
      <c r="I10" s="46">
        <v>2290402</v>
      </c>
    </row>
    <row r="11" s="31" customFormat="1" ht="42" customHeight="1" spans="1:9">
      <c r="A11" s="44">
        <v>7</v>
      </c>
      <c r="B11" s="45" t="s">
        <v>138</v>
      </c>
      <c r="C11" s="45" t="s">
        <v>139</v>
      </c>
      <c r="D11" s="45" t="s">
        <v>140</v>
      </c>
      <c r="E11" s="45" t="s">
        <v>125</v>
      </c>
      <c r="F11" s="45">
        <v>11912</v>
      </c>
      <c r="G11" s="44">
        <v>1000</v>
      </c>
      <c r="H11" s="46" t="s">
        <v>126</v>
      </c>
      <c r="I11" s="46">
        <v>2290402</v>
      </c>
    </row>
    <row r="12" s="32" customFormat="1" ht="42" customHeight="1" spans="1:9">
      <c r="A12" s="44">
        <v>8</v>
      </c>
      <c r="B12" s="45" t="s">
        <v>141</v>
      </c>
      <c r="C12" s="45" t="s">
        <v>142</v>
      </c>
      <c r="D12" s="45" t="s">
        <v>143</v>
      </c>
      <c r="E12" s="45" t="s">
        <v>125</v>
      </c>
      <c r="F12" s="45">
        <v>19999.54</v>
      </c>
      <c r="G12" s="44">
        <v>5900</v>
      </c>
      <c r="H12" s="46" t="s">
        <v>126</v>
      </c>
      <c r="I12" s="46">
        <v>2290402</v>
      </c>
    </row>
    <row r="13" s="32" customFormat="1" ht="42" customHeight="1" spans="1:9">
      <c r="A13" s="44">
        <v>9</v>
      </c>
      <c r="B13" s="45" t="s">
        <v>141</v>
      </c>
      <c r="C13" s="45" t="s">
        <v>144</v>
      </c>
      <c r="D13" s="45" t="s">
        <v>145</v>
      </c>
      <c r="E13" s="45" t="s">
        <v>125</v>
      </c>
      <c r="F13" s="45">
        <v>9321.5</v>
      </c>
      <c r="G13" s="44">
        <v>4800</v>
      </c>
      <c r="H13" s="46" t="s">
        <v>126</v>
      </c>
      <c r="I13" s="46">
        <v>2290402</v>
      </c>
    </row>
    <row r="14" s="32" customFormat="1" ht="42" customHeight="1" spans="1:9">
      <c r="A14" s="44">
        <v>10</v>
      </c>
      <c r="B14" s="45" t="s">
        <v>146</v>
      </c>
      <c r="C14" s="45" t="s">
        <v>147</v>
      </c>
      <c r="D14" s="45" t="s">
        <v>145</v>
      </c>
      <c r="E14" s="45" t="s">
        <v>125</v>
      </c>
      <c r="F14" s="45">
        <v>8855</v>
      </c>
      <c r="G14" s="44">
        <v>3500</v>
      </c>
      <c r="H14" s="46" t="s">
        <v>126</v>
      </c>
      <c r="I14" s="46">
        <v>2290402</v>
      </c>
    </row>
    <row r="15" s="32" customFormat="1" ht="42" customHeight="1" spans="1:9">
      <c r="A15" s="44">
        <v>11</v>
      </c>
      <c r="B15" s="45" t="s">
        <v>148</v>
      </c>
      <c r="C15" s="45" t="s">
        <v>149</v>
      </c>
      <c r="D15" s="45" t="s">
        <v>150</v>
      </c>
      <c r="E15" s="45" t="s">
        <v>125</v>
      </c>
      <c r="F15" s="45">
        <v>43047.99</v>
      </c>
      <c r="G15" s="44">
        <v>6000</v>
      </c>
      <c r="H15" s="46" t="s">
        <v>126</v>
      </c>
      <c r="I15" s="46">
        <v>2290402</v>
      </c>
    </row>
    <row r="16" s="32" customFormat="1" ht="42" customHeight="1" spans="1:9">
      <c r="A16" s="44">
        <v>12</v>
      </c>
      <c r="B16" s="45" t="s">
        <v>151</v>
      </c>
      <c r="C16" s="45" t="s">
        <v>152</v>
      </c>
      <c r="D16" s="45" t="s">
        <v>150</v>
      </c>
      <c r="E16" s="45" t="s">
        <v>125</v>
      </c>
      <c r="F16" s="45">
        <v>93485.22</v>
      </c>
      <c r="G16" s="44">
        <v>7900</v>
      </c>
      <c r="H16" s="46" t="s">
        <v>126</v>
      </c>
      <c r="I16" s="46">
        <v>2290402</v>
      </c>
    </row>
    <row r="17" s="31" customFormat="1" ht="42" customHeight="1" spans="1:9">
      <c r="A17" s="44">
        <v>13</v>
      </c>
      <c r="B17" s="45" t="s">
        <v>153</v>
      </c>
      <c r="C17" s="45" t="s">
        <v>154</v>
      </c>
      <c r="D17" s="45" t="s">
        <v>150</v>
      </c>
      <c r="E17" s="45" t="s">
        <v>125</v>
      </c>
      <c r="F17" s="45">
        <v>44998.33</v>
      </c>
      <c r="G17" s="44">
        <v>4700</v>
      </c>
      <c r="H17" s="46" t="s">
        <v>126</v>
      </c>
      <c r="I17" s="46">
        <v>2290402</v>
      </c>
    </row>
    <row r="18" s="33" customFormat="1" ht="42" customHeight="1" spans="1:9">
      <c r="A18" s="44">
        <v>14</v>
      </c>
      <c r="B18" s="45" t="s">
        <v>155</v>
      </c>
      <c r="C18" s="45" t="s">
        <v>156</v>
      </c>
      <c r="D18" s="45" t="s">
        <v>150</v>
      </c>
      <c r="E18" s="45" t="s">
        <v>125</v>
      </c>
      <c r="F18" s="45">
        <v>22602.78</v>
      </c>
      <c r="G18" s="44">
        <v>1400</v>
      </c>
      <c r="H18" s="46" t="s">
        <v>126</v>
      </c>
      <c r="I18" s="46">
        <v>2290402</v>
      </c>
    </row>
    <row r="19" s="33" customFormat="1" ht="42" customHeight="1" spans="1:9">
      <c r="A19" s="44">
        <v>15</v>
      </c>
      <c r="B19" s="45" t="s">
        <v>157</v>
      </c>
      <c r="C19" s="45" t="s">
        <v>158</v>
      </c>
      <c r="D19" s="45" t="s">
        <v>135</v>
      </c>
      <c r="E19" s="45" t="s">
        <v>125</v>
      </c>
      <c r="F19" s="45">
        <v>59599.06</v>
      </c>
      <c r="G19" s="44">
        <v>1500</v>
      </c>
      <c r="H19" s="46" t="s">
        <v>126</v>
      </c>
      <c r="I19" s="46">
        <v>2290402</v>
      </c>
    </row>
    <row r="20" s="31" customFormat="1" ht="42" customHeight="1" spans="1:9">
      <c r="A20" s="44">
        <v>16</v>
      </c>
      <c r="B20" s="45" t="s">
        <v>157</v>
      </c>
      <c r="C20" s="45" t="s">
        <v>159</v>
      </c>
      <c r="D20" s="45" t="s">
        <v>135</v>
      </c>
      <c r="E20" s="45" t="s">
        <v>125</v>
      </c>
      <c r="F20" s="45">
        <v>28735.11</v>
      </c>
      <c r="G20" s="44">
        <v>9000</v>
      </c>
      <c r="H20" s="46" t="s">
        <v>126</v>
      </c>
      <c r="I20" s="46">
        <v>2290402</v>
      </c>
    </row>
    <row r="21" s="32" customFormat="1" ht="42" customHeight="1" spans="1:9">
      <c r="A21" s="44">
        <v>17</v>
      </c>
      <c r="B21" s="45" t="s">
        <v>157</v>
      </c>
      <c r="C21" s="45" t="s">
        <v>160</v>
      </c>
      <c r="D21" s="45" t="s">
        <v>135</v>
      </c>
      <c r="E21" s="45" t="s">
        <v>125</v>
      </c>
      <c r="F21" s="45">
        <v>84888.22</v>
      </c>
      <c r="G21" s="44">
        <v>3000</v>
      </c>
      <c r="H21" s="46" t="s">
        <v>126</v>
      </c>
      <c r="I21" s="46">
        <v>2290402</v>
      </c>
    </row>
    <row r="22" s="34" customFormat="1" ht="42" customHeight="1" spans="1:9">
      <c r="A22" s="44">
        <v>18</v>
      </c>
      <c r="B22" s="45" t="s">
        <v>157</v>
      </c>
      <c r="C22" s="45" t="s">
        <v>161</v>
      </c>
      <c r="D22" s="45" t="s">
        <v>135</v>
      </c>
      <c r="E22" s="45" t="s">
        <v>125</v>
      </c>
      <c r="F22" s="45">
        <v>107131.75</v>
      </c>
      <c r="G22" s="44">
        <v>18000</v>
      </c>
      <c r="H22" s="46" t="s">
        <v>126</v>
      </c>
      <c r="I22" s="46">
        <v>2290402</v>
      </c>
    </row>
    <row r="23" s="34" customFormat="1" ht="42" customHeight="1" spans="1:9">
      <c r="A23" s="44">
        <v>19</v>
      </c>
      <c r="B23" s="45" t="s">
        <v>157</v>
      </c>
      <c r="C23" s="45" t="s">
        <v>162</v>
      </c>
      <c r="D23" s="45" t="s">
        <v>135</v>
      </c>
      <c r="E23" s="45" t="s">
        <v>125</v>
      </c>
      <c r="F23" s="45">
        <v>73818.39</v>
      </c>
      <c r="G23" s="44">
        <v>6000</v>
      </c>
      <c r="H23" s="46" t="s">
        <v>126</v>
      </c>
      <c r="I23" s="46">
        <v>2290402</v>
      </c>
    </row>
    <row r="24" s="34" customFormat="1" ht="42" customHeight="1" spans="1:9">
      <c r="A24" s="44">
        <v>20</v>
      </c>
      <c r="B24" s="45" t="s">
        <v>157</v>
      </c>
      <c r="C24" s="45" t="s">
        <v>163</v>
      </c>
      <c r="D24" s="45" t="s">
        <v>135</v>
      </c>
      <c r="E24" s="45" t="s">
        <v>125</v>
      </c>
      <c r="F24" s="45">
        <v>23854</v>
      </c>
      <c r="G24" s="44">
        <v>1000</v>
      </c>
      <c r="H24" s="46" t="s">
        <v>126</v>
      </c>
      <c r="I24" s="46">
        <v>2290402</v>
      </c>
    </row>
    <row r="25" s="32" customFormat="1" ht="42" customHeight="1" spans="1:9">
      <c r="A25" s="44">
        <v>21</v>
      </c>
      <c r="B25" s="45" t="s">
        <v>157</v>
      </c>
      <c r="C25" s="45" t="s">
        <v>164</v>
      </c>
      <c r="D25" s="45" t="s">
        <v>135</v>
      </c>
      <c r="E25" s="45" t="s">
        <v>125</v>
      </c>
      <c r="F25" s="45">
        <v>15982</v>
      </c>
      <c r="G25" s="44">
        <v>1000</v>
      </c>
      <c r="H25" s="46" t="s">
        <v>126</v>
      </c>
      <c r="I25" s="46">
        <v>2290402</v>
      </c>
    </row>
    <row r="26" s="31" customFormat="1" ht="42" customHeight="1" spans="1:9">
      <c r="A26" s="44">
        <v>22</v>
      </c>
      <c r="B26" s="45" t="s">
        <v>165</v>
      </c>
      <c r="C26" s="45" t="s">
        <v>166</v>
      </c>
      <c r="D26" s="45" t="s">
        <v>167</v>
      </c>
      <c r="E26" s="45" t="s">
        <v>125</v>
      </c>
      <c r="F26" s="45">
        <v>38661</v>
      </c>
      <c r="G26" s="44">
        <v>1000</v>
      </c>
      <c r="H26" s="46" t="s">
        <v>126</v>
      </c>
      <c r="I26" s="46">
        <v>2290402</v>
      </c>
    </row>
    <row r="27" s="31" customFormat="1" ht="42" customHeight="1" spans="1:9">
      <c r="A27" s="44">
        <v>23</v>
      </c>
      <c r="B27" s="45" t="s">
        <v>168</v>
      </c>
      <c r="C27" s="45" t="s">
        <v>169</v>
      </c>
      <c r="D27" s="45" t="s">
        <v>143</v>
      </c>
      <c r="E27" s="45" t="s">
        <v>125</v>
      </c>
      <c r="F27" s="45">
        <v>15393.05</v>
      </c>
      <c r="G27" s="44">
        <v>1000</v>
      </c>
      <c r="H27" s="46" t="s">
        <v>126</v>
      </c>
      <c r="I27" s="46">
        <v>2290402</v>
      </c>
    </row>
    <row r="28" s="33" customFormat="1" ht="42" customHeight="1" spans="1:9">
      <c r="A28" s="44">
        <v>24</v>
      </c>
      <c r="B28" s="45" t="s">
        <v>170</v>
      </c>
      <c r="C28" s="45" t="s">
        <v>171</v>
      </c>
      <c r="D28" s="45" t="s">
        <v>143</v>
      </c>
      <c r="E28" s="45" t="s">
        <v>125</v>
      </c>
      <c r="F28" s="45">
        <v>17963.953391</v>
      </c>
      <c r="G28" s="44">
        <v>5000</v>
      </c>
      <c r="H28" s="46" t="s">
        <v>126</v>
      </c>
      <c r="I28" s="46">
        <v>2290402</v>
      </c>
    </row>
    <row r="29" s="32" customFormat="1" ht="42" customHeight="1" spans="1:9">
      <c r="A29" s="44">
        <v>25</v>
      </c>
      <c r="B29" s="45" t="s">
        <v>172</v>
      </c>
      <c r="C29" s="45" t="s">
        <v>173</v>
      </c>
      <c r="D29" s="45" t="s">
        <v>174</v>
      </c>
      <c r="E29" s="45" t="s">
        <v>125</v>
      </c>
      <c r="F29" s="45">
        <v>63474.85</v>
      </c>
      <c r="G29" s="44">
        <v>2000</v>
      </c>
      <c r="H29" s="46" t="s">
        <v>126</v>
      </c>
      <c r="I29" s="46">
        <v>2290402</v>
      </c>
    </row>
    <row r="30" s="32" customFormat="1" ht="42" customHeight="1" spans="1:9">
      <c r="A30" s="44">
        <v>26</v>
      </c>
      <c r="B30" s="45" t="s">
        <v>172</v>
      </c>
      <c r="C30" s="45" t="s">
        <v>175</v>
      </c>
      <c r="D30" s="45" t="s">
        <v>176</v>
      </c>
      <c r="E30" s="45" t="s">
        <v>125</v>
      </c>
      <c r="F30" s="45">
        <v>22972.58</v>
      </c>
      <c r="G30" s="44">
        <v>1000</v>
      </c>
      <c r="H30" s="46" t="s">
        <v>126</v>
      </c>
      <c r="I30" s="46">
        <v>2290402</v>
      </c>
    </row>
    <row r="31" s="31" customFormat="1" ht="42" customHeight="1" spans="1:9">
      <c r="A31" s="44">
        <v>27</v>
      </c>
      <c r="B31" s="45" t="s">
        <v>172</v>
      </c>
      <c r="C31" s="45" t="s">
        <v>177</v>
      </c>
      <c r="D31" s="45" t="s">
        <v>178</v>
      </c>
      <c r="E31" s="45" t="s">
        <v>125</v>
      </c>
      <c r="F31" s="45">
        <v>29425.62</v>
      </c>
      <c r="G31" s="44">
        <v>1500</v>
      </c>
      <c r="H31" s="46" t="s">
        <v>126</v>
      </c>
      <c r="I31" s="46">
        <v>2290402</v>
      </c>
    </row>
    <row r="32" s="32" customFormat="1" ht="42" customHeight="1" spans="1:9">
      <c r="A32" s="44">
        <v>28</v>
      </c>
      <c r="B32" s="45" t="s">
        <v>172</v>
      </c>
      <c r="C32" s="45" t="s">
        <v>179</v>
      </c>
      <c r="D32" s="45" t="s">
        <v>176</v>
      </c>
      <c r="E32" s="45" t="s">
        <v>125</v>
      </c>
      <c r="F32" s="45">
        <v>7584.4</v>
      </c>
      <c r="G32" s="44">
        <v>1000</v>
      </c>
      <c r="H32" s="46" t="s">
        <v>126</v>
      </c>
      <c r="I32" s="46">
        <v>2290402</v>
      </c>
    </row>
    <row r="33" s="34" customFormat="1" ht="42" customHeight="1" spans="1:9">
      <c r="A33" s="44">
        <v>29</v>
      </c>
      <c r="B33" s="45" t="s">
        <v>180</v>
      </c>
      <c r="C33" s="45" t="s">
        <v>181</v>
      </c>
      <c r="D33" s="45" t="s">
        <v>182</v>
      </c>
      <c r="E33" s="45" t="s">
        <v>125</v>
      </c>
      <c r="F33" s="45">
        <v>3899.49</v>
      </c>
      <c r="G33" s="44">
        <v>500</v>
      </c>
      <c r="H33" s="46" t="s">
        <v>126</v>
      </c>
      <c r="I33" s="46">
        <v>2290402</v>
      </c>
    </row>
    <row r="34" s="34" customFormat="1" ht="42" customHeight="1" spans="1:9">
      <c r="A34" s="44">
        <v>30</v>
      </c>
      <c r="B34" s="45" t="s">
        <v>183</v>
      </c>
      <c r="C34" s="45" t="s">
        <v>184</v>
      </c>
      <c r="D34" s="45" t="s">
        <v>135</v>
      </c>
      <c r="E34" s="45" t="s">
        <v>125</v>
      </c>
      <c r="F34" s="45">
        <v>44595</v>
      </c>
      <c r="G34" s="44">
        <v>10000</v>
      </c>
      <c r="H34" s="46" t="s">
        <v>126</v>
      </c>
      <c r="I34" s="46">
        <v>2290402</v>
      </c>
    </row>
    <row r="35" s="32" customFormat="1" ht="42" customHeight="1" spans="1:9">
      <c r="A35" s="44">
        <v>31</v>
      </c>
      <c r="B35" s="45" t="s">
        <v>180</v>
      </c>
      <c r="C35" s="45" t="s">
        <v>185</v>
      </c>
      <c r="D35" s="45" t="s">
        <v>182</v>
      </c>
      <c r="E35" s="45" t="s">
        <v>125</v>
      </c>
      <c r="F35" s="45">
        <v>25932</v>
      </c>
      <c r="G35" s="44">
        <v>6000</v>
      </c>
      <c r="H35" s="46" t="s">
        <v>126</v>
      </c>
      <c r="I35" s="46">
        <v>2290402</v>
      </c>
    </row>
    <row r="36" s="31" customFormat="1" ht="42" customHeight="1" spans="1:9">
      <c r="A36" s="44">
        <v>32</v>
      </c>
      <c r="B36" s="45" t="s">
        <v>186</v>
      </c>
      <c r="C36" s="45" t="s">
        <v>187</v>
      </c>
      <c r="D36" s="45" t="s">
        <v>188</v>
      </c>
      <c r="E36" s="45" t="s">
        <v>125</v>
      </c>
      <c r="F36" s="45">
        <v>60782.927146</v>
      </c>
      <c r="G36" s="44">
        <v>2600</v>
      </c>
      <c r="H36" s="46" t="s">
        <v>189</v>
      </c>
      <c r="I36" s="46">
        <v>2290403</v>
      </c>
    </row>
    <row r="37" s="31" customFormat="1" ht="42" customHeight="1" spans="1:9">
      <c r="A37" s="44">
        <v>33</v>
      </c>
      <c r="B37" s="45" t="s">
        <v>190</v>
      </c>
      <c r="C37" s="45" t="s">
        <v>191</v>
      </c>
      <c r="D37" s="45" t="s">
        <v>188</v>
      </c>
      <c r="E37" s="45" t="s">
        <v>125</v>
      </c>
      <c r="F37" s="45">
        <v>60782.927146</v>
      </c>
      <c r="G37" s="44">
        <v>13000</v>
      </c>
      <c r="H37" s="46" t="s">
        <v>189</v>
      </c>
      <c r="I37" s="46">
        <v>2290403</v>
      </c>
    </row>
    <row r="38" s="35" customFormat="1" ht="42" customHeight="1" spans="1:9">
      <c r="A38" s="47" t="s">
        <v>106</v>
      </c>
      <c r="B38" s="48"/>
      <c r="C38" s="48"/>
      <c r="D38" s="48"/>
      <c r="E38" s="49"/>
      <c r="F38" s="50">
        <f>SUM(F5:F37)</f>
        <v>1216840.707683</v>
      </c>
      <c r="G38" s="51">
        <f>SUM(G5:G37)</f>
        <v>134100</v>
      </c>
      <c r="H38" s="46"/>
      <c r="I38" s="46"/>
    </row>
  </sheetData>
  <autoFilter xmlns:etc="http://www.wps.cn/officeDocument/2017/etCustomData" ref="A4:IV38" etc:filterBottomFollowUsedRange="0">
    <extLst/>
  </autoFilter>
  <mergeCells count="2">
    <mergeCell ref="A2:I2"/>
    <mergeCell ref="A38:E38"/>
  </mergeCells>
  <pageMargins left="0.550694444444444" right="0.314583333333333" top="0.66875" bottom="0.590277777777778" header="0.432638888888889" footer="0.354166666666667"/>
  <pageSetup paperSize="9" scale="75"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D4" sqref="D4:D5"/>
    </sheetView>
  </sheetViews>
  <sheetFormatPr defaultColWidth="9" defaultRowHeight="15"/>
  <cols>
    <col min="1" max="1" width="7.25" customWidth="1"/>
    <col min="2" max="2" width="32.625" customWidth="1"/>
    <col min="3" max="3" width="47" customWidth="1"/>
    <col min="4" max="4" width="13.625" customWidth="1"/>
    <col min="5" max="5" width="13.875" customWidth="1"/>
    <col min="6" max="6" width="40.125" customWidth="1"/>
    <col min="7" max="7" width="12.25" customWidth="1"/>
  </cols>
  <sheetData>
    <row r="1" customFormat="1" ht="18" customHeight="1" spans="1:7">
      <c r="A1" s="3" t="s">
        <v>192</v>
      </c>
      <c r="B1" s="3"/>
      <c r="C1" s="4"/>
      <c r="D1" s="5"/>
      <c r="E1" s="6"/>
      <c r="F1" s="5"/>
      <c r="G1" s="4"/>
    </row>
    <row r="2" customFormat="1" ht="23" customHeight="1" spans="1:7">
      <c r="A2" s="7" t="s">
        <v>193</v>
      </c>
      <c r="B2" s="7"/>
      <c r="C2" s="7"/>
      <c r="D2" s="7"/>
      <c r="E2" s="7"/>
      <c r="F2" s="7"/>
      <c r="G2" s="7"/>
    </row>
    <row r="3" customFormat="1" ht="17" customHeight="1" spans="1:7">
      <c r="A3" s="8"/>
      <c r="B3" s="8"/>
      <c r="C3" s="8"/>
      <c r="D3" s="9"/>
      <c r="E3" s="8"/>
      <c r="F3" s="10"/>
      <c r="G3" s="11" t="s">
        <v>2</v>
      </c>
    </row>
    <row r="4" customFormat="1" ht="33" customHeight="1" spans="1:7">
      <c r="A4" s="12" t="s">
        <v>113</v>
      </c>
      <c r="B4" s="12" t="s">
        <v>194</v>
      </c>
      <c r="C4" s="12" t="s">
        <v>195</v>
      </c>
      <c r="D4" s="12" t="s">
        <v>117</v>
      </c>
      <c r="E4" s="12" t="s">
        <v>196</v>
      </c>
      <c r="F4" s="12" t="s">
        <v>120</v>
      </c>
      <c r="G4" s="12" t="s">
        <v>121</v>
      </c>
    </row>
    <row r="5" customFormat="1" ht="24" customHeight="1" spans="1:7">
      <c r="A5" s="12"/>
      <c r="B5" s="12"/>
      <c r="C5" s="12"/>
      <c r="D5" s="12"/>
      <c r="E5" s="12"/>
      <c r="F5" s="12"/>
      <c r="G5" s="12"/>
    </row>
    <row r="6" s="1" customFormat="1" ht="55" customHeight="1" spans="1:7">
      <c r="A6" s="13">
        <v>1</v>
      </c>
      <c r="B6" s="14" t="s">
        <v>197</v>
      </c>
      <c r="C6" s="15" t="s">
        <v>198</v>
      </c>
      <c r="D6" s="16" t="s">
        <v>199</v>
      </c>
      <c r="E6" s="17">
        <v>9851</v>
      </c>
      <c r="F6" s="15" t="s">
        <v>200</v>
      </c>
      <c r="G6" s="18">
        <v>2310301</v>
      </c>
    </row>
    <row r="7" s="1" customFormat="1" ht="55" customHeight="1" spans="1:7">
      <c r="A7" s="13">
        <v>2</v>
      </c>
      <c r="B7" s="14" t="s">
        <v>201</v>
      </c>
      <c r="C7" s="15" t="s">
        <v>202</v>
      </c>
      <c r="D7" s="16" t="s">
        <v>125</v>
      </c>
      <c r="E7" s="17">
        <v>10000</v>
      </c>
      <c r="F7" s="15" t="s">
        <v>203</v>
      </c>
      <c r="G7" s="18">
        <v>2310431</v>
      </c>
    </row>
    <row r="8" s="2" customFormat="1" ht="55" customHeight="1" spans="1:9">
      <c r="A8" s="19">
        <v>3</v>
      </c>
      <c r="B8" s="20" t="s">
        <v>204</v>
      </c>
      <c r="C8" s="15" t="s">
        <v>205</v>
      </c>
      <c r="D8" s="16" t="s">
        <v>199</v>
      </c>
      <c r="E8" s="17">
        <v>4358</v>
      </c>
      <c r="F8" s="15" t="s">
        <v>200</v>
      </c>
      <c r="G8" s="18">
        <v>2310301</v>
      </c>
      <c r="I8" s="1"/>
    </row>
    <row r="9" s="2" customFormat="1" ht="55" customHeight="1" spans="1:9">
      <c r="A9" s="13">
        <v>4</v>
      </c>
      <c r="B9" s="20" t="s">
        <v>206</v>
      </c>
      <c r="C9" s="15" t="s">
        <v>207</v>
      </c>
      <c r="D9" s="16" t="s">
        <v>199</v>
      </c>
      <c r="E9" s="17">
        <v>2370</v>
      </c>
      <c r="F9" s="15" t="s">
        <v>200</v>
      </c>
      <c r="G9" s="18">
        <v>2310301</v>
      </c>
      <c r="I9" s="1"/>
    </row>
    <row r="10" s="2" customFormat="1" ht="55" customHeight="1" spans="1:9">
      <c r="A10" s="13">
        <v>5</v>
      </c>
      <c r="B10" s="20" t="s">
        <v>208</v>
      </c>
      <c r="C10" s="21" t="s">
        <v>209</v>
      </c>
      <c r="D10" s="16" t="s">
        <v>125</v>
      </c>
      <c r="E10" s="17">
        <v>11396</v>
      </c>
      <c r="F10" s="15" t="s">
        <v>203</v>
      </c>
      <c r="G10" s="18">
        <v>2310431</v>
      </c>
      <c r="I10" s="1"/>
    </row>
    <row r="11" s="2" customFormat="1" ht="55" customHeight="1" spans="1:9">
      <c r="A11" s="19">
        <v>6</v>
      </c>
      <c r="B11" s="20" t="s">
        <v>210</v>
      </c>
      <c r="C11" s="21" t="s">
        <v>211</v>
      </c>
      <c r="D11" s="22" t="s">
        <v>125</v>
      </c>
      <c r="E11" s="17">
        <v>2486</v>
      </c>
      <c r="F11" s="15" t="s">
        <v>212</v>
      </c>
      <c r="G11" s="18">
        <v>2310411</v>
      </c>
      <c r="I11" s="1"/>
    </row>
    <row r="12" s="2" customFormat="1" ht="55" customHeight="1" spans="1:9">
      <c r="A12" s="19">
        <v>7</v>
      </c>
      <c r="B12" s="20" t="s">
        <v>213</v>
      </c>
      <c r="C12" s="21" t="s">
        <v>214</v>
      </c>
      <c r="D12" s="16" t="s">
        <v>199</v>
      </c>
      <c r="E12" s="17">
        <v>1323</v>
      </c>
      <c r="F12" s="15" t="s">
        <v>200</v>
      </c>
      <c r="G12" s="18">
        <v>2310301</v>
      </c>
      <c r="I12" s="1"/>
    </row>
    <row r="13" s="2" customFormat="1" ht="55" customHeight="1" spans="1:9">
      <c r="A13" s="19">
        <v>8</v>
      </c>
      <c r="B13" s="20" t="s">
        <v>215</v>
      </c>
      <c r="C13" s="21" t="s">
        <v>216</v>
      </c>
      <c r="D13" s="22" t="s">
        <v>125</v>
      </c>
      <c r="E13" s="17">
        <v>1401</v>
      </c>
      <c r="F13" s="15" t="s">
        <v>212</v>
      </c>
      <c r="G13" s="18">
        <v>2310411</v>
      </c>
      <c r="I13" s="1"/>
    </row>
    <row r="14" customFormat="1" ht="52" customHeight="1" spans="1:7">
      <c r="A14" s="23" t="s">
        <v>106</v>
      </c>
      <c r="B14" s="24"/>
      <c r="C14" s="24"/>
      <c r="D14" s="25"/>
      <c r="E14" s="26">
        <f>SUM(E6:E13)</f>
        <v>43185</v>
      </c>
      <c r="F14" s="27"/>
      <c r="G14" s="28"/>
    </row>
  </sheetData>
  <autoFilter xmlns:etc="http://www.wps.cn/officeDocument/2017/etCustomData" ref="A5:I14" etc:filterBottomFollowUsedRange="0">
    <extLst/>
  </autoFilter>
  <mergeCells count="9">
    <mergeCell ref="A2:G2"/>
    <mergeCell ref="A14:D14"/>
    <mergeCell ref="A4:A5"/>
    <mergeCell ref="B4:B5"/>
    <mergeCell ref="C4:C5"/>
    <mergeCell ref="D4:D5"/>
    <mergeCell ref="E4:E5"/>
    <mergeCell ref="F4:F5"/>
    <mergeCell ref="G4:G5"/>
  </mergeCells>
  <pageMargins left="0.751388888888889" right="0.354166666666667" top="0.786805555555556" bottom="0.590277777777778" header="0.5" footer="0.314583333333333"/>
  <pageSetup paperSize="9" scale="75"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y</Company>
  <Application>Microsoft Excel</Application>
  <HeadingPairs>
    <vt:vector size="2" baseType="variant">
      <vt:variant>
        <vt:lpstr>工作表</vt:lpstr>
      </vt:variant>
      <vt:variant>
        <vt:i4>7</vt:i4>
      </vt:variant>
    </vt:vector>
  </HeadingPairs>
  <TitlesOfParts>
    <vt:vector size="7" baseType="lpstr">
      <vt:lpstr>表1</vt:lpstr>
      <vt:lpstr>表2</vt:lpstr>
      <vt:lpstr>表3</vt:lpstr>
      <vt:lpstr>表4</vt:lpstr>
      <vt:lpstr>表5</vt:lpstr>
      <vt:lpstr>表6</vt:lpstr>
      <vt:lpstr>表7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c:creator>
  <cp:lastModifiedBy>苏红志</cp:lastModifiedBy>
  <cp:revision>1</cp:revision>
  <dcterms:created xsi:type="dcterms:W3CDTF">2002-11-28T16:17:00Z</dcterms:created>
  <cp:lastPrinted>2020-01-15T21:51:00Z</cp:lastPrinted>
  <dcterms:modified xsi:type="dcterms:W3CDTF">2026-08-24T07:31:10Z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6AA6DB7718C34784BADBA508DBACC5A4_13</vt:lpwstr>
  </property>
  <property fmtid="{D5CDD505-2E9C-101B-9397-08002B2CF9AE}" pid="4" name="CalculationRule">
    <vt:i4>0</vt:i4>
  </property>
</Properties>
</file>