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30" windowWidth="24240" windowHeight="12450" tabRatio="656" activeTab="7"/>
  </bookViews>
  <sheets>
    <sheet name="一般收入" sheetId="17" r:id="rId1"/>
    <sheet name="一般支出" sheetId="18" r:id="rId2"/>
    <sheet name="基金收入" sheetId="4" r:id="rId3"/>
    <sheet name="基金支出" sheetId="5" r:id="rId4"/>
    <sheet name="国有收入" sheetId="25" r:id="rId5"/>
    <sheet name="国有支出" sheetId="26" r:id="rId6"/>
    <sheet name="社保基金" sheetId="31" r:id="rId7"/>
    <sheet name="新增债" sheetId="29" r:id="rId8"/>
    <sheet name="再融资" sheetId="30" r:id="rId9"/>
  </sheets>
  <definedNames>
    <definedName name="_xlnm.Print_Area" localSheetId="2">基金收入!$A$1:$F$21</definedName>
    <definedName name="_xlnm.Print_Area" localSheetId="7">新增债!$A$1:$G$124</definedName>
    <definedName name="_xlnm.Print_Area" localSheetId="0">一般收入!$A$1:$F$28</definedName>
    <definedName name="_xlnm.Print_Titles" localSheetId="5">国有支出!$1:$7</definedName>
    <definedName name="_xlnm.Print_Titles" localSheetId="7">新增债!$4:$4</definedName>
    <definedName name="_xlnm.Print_Titles" localSheetId="8">再融资!$2:$5</definedName>
    <definedName name="地区名称" localSheetId="4">#REF!</definedName>
    <definedName name="地区名称" localSheetId="5">#REF!</definedName>
    <definedName name="地区名称" localSheetId="6">#REF!</definedName>
    <definedName name="地区名称" localSheetId="7">#REF!</definedName>
    <definedName name="地区名称" localSheetId="8">#REF!</definedName>
    <definedName name="地区名称">#REF!</definedName>
  </definedNames>
  <calcPr calcId="144525" concurrentCalc="0"/>
</workbook>
</file>

<file path=xl/calcChain.xml><?xml version="1.0" encoding="utf-8"?>
<calcChain xmlns="http://schemas.openxmlformats.org/spreadsheetml/2006/main">
  <c r="F21" i="30" l="1"/>
  <c r="F124" i="29"/>
  <c r="K25" i="31"/>
  <c r="J25" i="31"/>
  <c r="F25" i="31"/>
  <c r="B25" i="31"/>
  <c r="K24" i="31"/>
  <c r="J24" i="31"/>
  <c r="I24" i="31"/>
  <c r="H24" i="31"/>
  <c r="G24" i="31"/>
  <c r="F24" i="31"/>
  <c r="E24" i="31"/>
  <c r="B24" i="31"/>
  <c r="K23" i="31"/>
  <c r="J23" i="31"/>
  <c r="F23" i="31"/>
  <c r="B23" i="31"/>
  <c r="J22" i="31"/>
  <c r="F22" i="31"/>
  <c r="B22" i="31"/>
  <c r="J21" i="31"/>
  <c r="F21" i="31"/>
  <c r="B21" i="31"/>
  <c r="K20" i="31"/>
  <c r="J20" i="31"/>
  <c r="F20" i="31"/>
  <c r="B20" i="31"/>
  <c r="J19" i="31"/>
  <c r="F19" i="31"/>
  <c r="B19" i="31"/>
  <c r="K18" i="31"/>
  <c r="J18" i="31"/>
  <c r="F18" i="31"/>
  <c r="B18" i="31"/>
  <c r="K17" i="31"/>
  <c r="J17" i="31"/>
  <c r="I17" i="31"/>
  <c r="H17" i="31"/>
  <c r="F17" i="31"/>
  <c r="E17" i="31"/>
  <c r="D17" i="31"/>
  <c r="C17" i="31"/>
  <c r="K16" i="31"/>
  <c r="J16" i="31"/>
  <c r="F16" i="31"/>
  <c r="B16" i="31"/>
  <c r="K15" i="31"/>
  <c r="J15" i="31"/>
  <c r="F15" i="31"/>
  <c r="B15" i="31"/>
  <c r="J14" i="31"/>
  <c r="F14" i="31"/>
  <c r="B14" i="31"/>
  <c r="J13" i="31"/>
  <c r="F13" i="31"/>
  <c r="B13" i="31"/>
  <c r="K12" i="31"/>
  <c r="J12" i="31"/>
  <c r="F12" i="31"/>
  <c r="B12" i="31"/>
  <c r="K11" i="31"/>
  <c r="J11" i="31"/>
  <c r="F11" i="31"/>
  <c r="B11" i="31"/>
  <c r="K10" i="31"/>
  <c r="J10" i="31"/>
  <c r="F10" i="31"/>
  <c r="B10" i="31"/>
  <c r="K9" i="31"/>
  <c r="J9" i="31"/>
  <c r="F9" i="31"/>
  <c r="B9" i="31"/>
  <c r="K8" i="31"/>
  <c r="J8" i="31"/>
  <c r="F8" i="31"/>
  <c r="B8" i="31"/>
  <c r="K7" i="31"/>
  <c r="J7" i="31"/>
  <c r="F7" i="31"/>
  <c r="B7" i="31"/>
  <c r="K6" i="31"/>
  <c r="J6" i="31"/>
  <c r="I6" i="31"/>
  <c r="F6" i="31"/>
  <c r="E6" i="31"/>
  <c r="D6" i="31"/>
  <c r="C6" i="31"/>
  <c r="B6" i="31"/>
  <c r="F35" i="26"/>
  <c r="E35" i="26"/>
  <c r="F34" i="26"/>
  <c r="E34" i="26"/>
  <c r="F31" i="26"/>
  <c r="E31" i="26"/>
  <c r="E30" i="26"/>
  <c r="E29" i="26"/>
  <c r="D29" i="26"/>
  <c r="C29" i="26"/>
  <c r="E13" i="26"/>
  <c r="E8" i="26"/>
  <c r="D8" i="26"/>
  <c r="C8" i="26"/>
  <c r="E7" i="26"/>
  <c r="D7" i="26"/>
  <c r="C7" i="26"/>
  <c r="F6" i="26"/>
  <c r="E6" i="26"/>
  <c r="D6" i="26"/>
  <c r="C6" i="26"/>
  <c r="F33" i="25"/>
  <c r="E33" i="25"/>
  <c r="D33" i="25"/>
  <c r="C33" i="25"/>
  <c r="F31" i="25"/>
  <c r="E31" i="25"/>
  <c r="D31" i="25"/>
  <c r="C31" i="25"/>
  <c r="F28" i="25"/>
  <c r="E28" i="25"/>
  <c r="F27" i="25"/>
  <c r="E27" i="25"/>
  <c r="C27" i="25"/>
  <c r="F26" i="25"/>
  <c r="E26" i="25"/>
  <c r="D26" i="25"/>
  <c r="C26" i="25"/>
  <c r="E14" i="25"/>
  <c r="F12" i="25"/>
  <c r="E12" i="25"/>
  <c r="F11" i="25"/>
  <c r="E11" i="25"/>
  <c r="F6" i="25"/>
  <c r="E6" i="25"/>
  <c r="D6" i="25"/>
  <c r="C6" i="25"/>
  <c r="D11" i="5"/>
  <c r="D9" i="5"/>
  <c r="D14" i="5"/>
  <c r="D18" i="5"/>
  <c r="E18" i="5"/>
  <c r="C14" i="5"/>
  <c r="C18" i="5"/>
  <c r="B18" i="5"/>
  <c r="D17" i="5"/>
  <c r="E16" i="5"/>
  <c r="D16" i="5"/>
  <c r="E15" i="5"/>
  <c r="D15" i="5"/>
  <c r="E14" i="5"/>
  <c r="B14" i="5"/>
  <c r="E13" i="5"/>
  <c r="D13" i="5"/>
  <c r="E12" i="5"/>
  <c r="D12" i="5"/>
  <c r="E11" i="5"/>
  <c r="D10" i="5"/>
  <c r="E9" i="5"/>
  <c r="D8" i="5"/>
  <c r="D7" i="5"/>
  <c r="D18" i="4"/>
  <c r="D21" i="4"/>
  <c r="E21" i="4"/>
  <c r="C21" i="4"/>
  <c r="B21" i="4"/>
  <c r="D20" i="4"/>
  <c r="D19" i="4"/>
  <c r="E17" i="4"/>
  <c r="D17" i="4"/>
  <c r="E16" i="4"/>
  <c r="D16" i="4"/>
  <c r="C16" i="4"/>
  <c r="B16" i="4"/>
  <c r="D15" i="4"/>
  <c r="E14" i="4"/>
  <c r="D14" i="4"/>
  <c r="E13" i="4"/>
  <c r="D13" i="4"/>
  <c r="E12" i="4"/>
  <c r="D12" i="4"/>
  <c r="D11" i="4"/>
  <c r="E10" i="4"/>
  <c r="D10" i="4"/>
  <c r="D9" i="4"/>
  <c r="D8" i="4"/>
  <c r="D7" i="4"/>
  <c r="D6" i="4"/>
  <c r="D31" i="18"/>
  <c r="D34" i="18"/>
  <c r="D35" i="18"/>
  <c r="E35" i="18"/>
  <c r="C35" i="18"/>
  <c r="B35" i="18"/>
  <c r="E33" i="18"/>
  <c r="D33" i="18"/>
  <c r="D32" i="18"/>
  <c r="E30" i="18"/>
  <c r="D30" i="18"/>
  <c r="E29" i="18"/>
  <c r="D29" i="18"/>
  <c r="C29" i="18"/>
  <c r="B29" i="18"/>
  <c r="E28" i="18"/>
  <c r="D28" i="18"/>
  <c r="E27" i="18"/>
  <c r="D27" i="18"/>
  <c r="E26" i="18"/>
  <c r="D26" i="18"/>
  <c r="E25" i="18"/>
  <c r="D25" i="18"/>
  <c r="E24" i="18"/>
  <c r="D24" i="18"/>
  <c r="E23" i="18"/>
  <c r="D23" i="18"/>
  <c r="E22" i="18"/>
  <c r="D22" i="18"/>
  <c r="E21" i="18"/>
  <c r="D21" i="18"/>
  <c r="D20" i="18"/>
  <c r="E19" i="18"/>
  <c r="D19" i="18"/>
  <c r="E18" i="18"/>
  <c r="D18" i="18"/>
  <c r="E17" i="18"/>
  <c r="D17" i="18"/>
  <c r="E16" i="18"/>
  <c r="D16" i="18"/>
  <c r="E15" i="18"/>
  <c r="D15" i="18"/>
  <c r="E14" i="18"/>
  <c r="D14" i="18"/>
  <c r="E13" i="18"/>
  <c r="D13" i="18"/>
  <c r="E12" i="18"/>
  <c r="D12" i="18"/>
  <c r="E11" i="18"/>
  <c r="D11" i="18"/>
  <c r="E10" i="18"/>
  <c r="D10" i="18"/>
  <c r="E9" i="18"/>
  <c r="D9" i="18"/>
  <c r="E8" i="18"/>
  <c r="D8" i="18"/>
  <c r="E7" i="18"/>
  <c r="D7" i="18"/>
  <c r="E6" i="18"/>
  <c r="D6" i="18"/>
  <c r="E28" i="17"/>
  <c r="D28" i="17"/>
  <c r="C28" i="17"/>
  <c r="B28" i="17"/>
  <c r="D27" i="17"/>
  <c r="D26" i="17"/>
  <c r="E25" i="17"/>
  <c r="D25" i="17"/>
  <c r="D24" i="17"/>
  <c r="E23" i="17"/>
  <c r="D23" i="17"/>
  <c r="E22" i="17"/>
  <c r="D22" i="17"/>
  <c r="C22" i="17"/>
  <c r="B22" i="17"/>
  <c r="E21" i="17"/>
  <c r="D21" i="17"/>
  <c r="E20" i="17"/>
  <c r="D20" i="17"/>
  <c r="D19" i="17"/>
  <c r="E18" i="17"/>
  <c r="D18" i="17"/>
  <c r="D17" i="17"/>
  <c r="E16" i="17"/>
  <c r="D16" i="17"/>
  <c r="E15" i="17"/>
  <c r="D15" i="17"/>
  <c r="E14" i="17"/>
  <c r="D14" i="17"/>
  <c r="E13" i="17"/>
  <c r="D13" i="17"/>
  <c r="C13" i="17"/>
  <c r="B13" i="17"/>
  <c r="E12" i="17"/>
  <c r="D12" i="17"/>
  <c r="E11" i="17"/>
  <c r="D11" i="17"/>
  <c r="E10" i="17"/>
  <c r="D10" i="17"/>
  <c r="E9" i="17"/>
  <c r="D9" i="17"/>
  <c r="E8" i="17"/>
  <c r="D8" i="17"/>
  <c r="E7" i="17"/>
  <c r="D7" i="17"/>
  <c r="C7" i="17"/>
  <c r="B7" i="17"/>
</calcChain>
</file>

<file path=xl/sharedStrings.xml><?xml version="1.0" encoding="utf-8"?>
<sst xmlns="http://schemas.openxmlformats.org/spreadsheetml/2006/main" count="905" uniqueCount="485">
  <si>
    <t>附件1</t>
  </si>
  <si>
    <t>新兴县2022年一般公共预算收入调整情况表</t>
  </si>
  <si>
    <t>单位：万元</t>
  </si>
  <si>
    <t>项目</t>
  </si>
  <si>
    <r>
      <rPr>
        <b/>
        <sz val="12"/>
        <color rgb="FF000000"/>
        <rFont val="Times New Roman"/>
        <family val="1"/>
      </rPr>
      <t>2022</t>
    </r>
    <r>
      <rPr>
        <b/>
        <sz val="12"/>
        <color indexed="8"/>
        <rFont val="宋体"/>
        <family val="3"/>
        <charset val="134"/>
      </rPr>
      <t>年安排数</t>
    </r>
  </si>
  <si>
    <t>调整数</t>
  </si>
  <si>
    <t>与年初安排对比</t>
  </si>
  <si>
    <t>说明</t>
  </si>
  <si>
    <t>增、减额</t>
  </si>
  <si>
    <r>
      <rPr>
        <b/>
        <sz val="12"/>
        <rFont val="宋体"/>
        <family val="3"/>
        <charset val="134"/>
      </rPr>
      <t>增、减</t>
    </r>
    <r>
      <rPr>
        <b/>
        <sz val="12"/>
        <rFont val="Times New Roman"/>
        <family val="1"/>
      </rPr>
      <t>%</t>
    </r>
  </si>
  <si>
    <t xml:space="preserve">  税收收入</t>
  </si>
  <si>
    <t>调整数比2021年决算数103179万元下降11.8%</t>
  </si>
  <si>
    <r>
      <rPr>
        <sz val="11"/>
        <rFont val="Times New Roman"/>
        <family val="1"/>
      </rPr>
      <t xml:space="preserve">            </t>
    </r>
    <r>
      <rPr>
        <sz val="11"/>
        <rFont val="宋体"/>
        <family val="3"/>
        <charset val="134"/>
      </rPr>
      <t>增值税</t>
    </r>
  </si>
  <si>
    <r>
      <rPr>
        <sz val="11"/>
        <rFont val="Times New Roman"/>
        <family val="1"/>
      </rPr>
      <t xml:space="preserve">            </t>
    </r>
    <r>
      <rPr>
        <sz val="11"/>
        <rFont val="宋体"/>
        <family val="3"/>
        <charset val="134"/>
      </rPr>
      <t>企业所得税</t>
    </r>
  </si>
  <si>
    <r>
      <rPr>
        <sz val="11"/>
        <rFont val="Times New Roman"/>
        <family val="1"/>
      </rPr>
      <t xml:space="preserve">            </t>
    </r>
    <r>
      <rPr>
        <sz val="11"/>
        <rFont val="宋体"/>
        <family val="3"/>
        <charset val="134"/>
      </rPr>
      <t>个人所得税</t>
    </r>
  </si>
  <si>
    <r>
      <rPr>
        <sz val="11"/>
        <rFont val="Times New Roman"/>
        <family val="1"/>
      </rPr>
      <t xml:space="preserve">            </t>
    </r>
    <r>
      <rPr>
        <sz val="11"/>
        <rFont val="宋体"/>
        <family val="3"/>
        <charset val="134"/>
      </rPr>
      <t>耕地占用税和契税</t>
    </r>
  </si>
  <si>
    <r>
      <rPr>
        <sz val="11"/>
        <rFont val="宋体"/>
        <family val="3"/>
        <charset val="134"/>
      </rPr>
      <t xml:space="preserve">      </t>
    </r>
    <r>
      <rPr>
        <sz val="11"/>
        <rFont val="宋体"/>
        <family val="3"/>
        <charset val="134"/>
      </rPr>
      <t>其他各税</t>
    </r>
  </si>
  <si>
    <t xml:space="preserve">  非税收入</t>
  </si>
  <si>
    <t>调整数比2021年决算数83065万元下降34.57%</t>
  </si>
  <si>
    <t xml:space="preserve">      专项收入</t>
  </si>
  <si>
    <t xml:space="preserve">      行政事业性收费收入</t>
  </si>
  <si>
    <t xml:space="preserve">      罚没收入</t>
  </si>
  <si>
    <t xml:space="preserve">      国有资本经营收入</t>
  </si>
  <si>
    <t xml:space="preserve">      国有资源(资产)有偿使用</t>
  </si>
  <si>
    <t xml:space="preserve">      捐赠收入</t>
  </si>
  <si>
    <t xml:space="preserve">      政府住房基金收入</t>
  </si>
  <si>
    <t xml:space="preserve">      其他收入</t>
  </si>
  <si>
    <t>一般公共预算收入合计</t>
  </si>
  <si>
    <t>调整数比2021年决算数186244万元下降21.96%</t>
  </si>
  <si>
    <t xml:space="preserve">  上级补助收入(含税收返还)</t>
  </si>
  <si>
    <t xml:space="preserve">  上年结转结余</t>
  </si>
  <si>
    <t xml:space="preserve">  调入资金</t>
  </si>
  <si>
    <t xml:space="preserve">  债务转贷收入</t>
  </si>
  <si>
    <t>主要是新增一般债券和再融资一般债券资金</t>
  </si>
  <si>
    <t xml:space="preserve">  动用预算稳定调节基金</t>
  </si>
  <si>
    <t>一般公共预算收入总计</t>
  </si>
  <si>
    <t>附件2</t>
  </si>
  <si>
    <t>新兴县2022年一般公共预算支出调整情况表</t>
  </si>
  <si>
    <t xml:space="preserve">    一般公共服务支出</t>
  </si>
  <si>
    <t xml:space="preserve">    国防支出</t>
  </si>
  <si>
    <t xml:space="preserve">    公共安全支出</t>
  </si>
  <si>
    <t xml:space="preserve">    教育支出</t>
  </si>
  <si>
    <t xml:space="preserve">    科学技术支出</t>
  </si>
  <si>
    <t xml:space="preserve">    文化旅游体育与传媒支出</t>
  </si>
  <si>
    <t xml:space="preserve">    社会保障和就业支出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</si>
  <si>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</si>
  <si>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</si>
  <si>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</si>
  <si>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</si>
  <si>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</si>
  <si>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</si>
  <si>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</si>
  <si>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</si>
  <si>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自然资源海洋气象等支出</t>
  </si>
  <si>
    <t xml:space="preserve">    住房保障支出</t>
  </si>
  <si>
    <t xml:space="preserve">    粮油物资储备支出</t>
  </si>
  <si>
    <r>
      <rPr>
        <sz val="12"/>
        <rFont val="宋体"/>
        <family val="3"/>
        <charset val="134"/>
      </rPr>
      <t xml:space="preserve"> </t>
    </r>
    <r>
      <rPr>
        <sz val="12"/>
        <rFont val="宋体"/>
        <family val="3"/>
        <charset val="134"/>
      </rPr>
      <t xml:space="preserve">   </t>
    </r>
    <r>
      <rPr>
        <sz val="12"/>
        <rFont val="宋体"/>
        <family val="3"/>
        <charset val="134"/>
      </rPr>
      <t>灾害防治及应急管理支出</t>
    </r>
  </si>
  <si>
    <t xml:space="preserve">    预备费</t>
  </si>
  <si>
    <t xml:space="preserve">    其他支出</t>
  </si>
  <si>
    <t xml:space="preserve">    债务付息支出</t>
  </si>
  <si>
    <t xml:space="preserve">    债务发行费用支出</t>
  </si>
  <si>
    <t>一般公共预算支出合计</t>
  </si>
  <si>
    <t>调整数比2021年决算数470642万元下降15.75%</t>
  </si>
  <si>
    <t xml:space="preserve">    上解支出</t>
  </si>
  <si>
    <t xml:space="preserve">    调出资金</t>
  </si>
  <si>
    <t xml:space="preserve">    安排预算稳定调节基金</t>
  </si>
  <si>
    <t xml:space="preserve">    债务还本支出</t>
  </si>
  <si>
    <r>
      <rPr>
        <sz val="12"/>
        <rFont val="宋体"/>
        <family val="3"/>
        <charset val="134"/>
      </rPr>
      <t xml:space="preserve"> </t>
    </r>
    <r>
      <rPr>
        <sz val="12"/>
        <rFont val="宋体"/>
        <family val="3"/>
        <charset val="134"/>
      </rPr>
      <t xml:space="preserve">   年终结转结余</t>
    </r>
  </si>
  <si>
    <t>主要是上级补助年终结转资金</t>
  </si>
  <si>
    <t>一般公共预算支出总计</t>
  </si>
  <si>
    <t>附件3</t>
  </si>
  <si>
    <t>新兴县2022年政府性基金收入调整情况表</t>
  </si>
  <si>
    <r>
      <rPr>
        <sz val="12"/>
        <rFont val="宋体"/>
        <family val="3"/>
        <charset val="134"/>
      </rPr>
      <t xml:space="preserve"> </t>
    </r>
    <r>
      <rPr>
        <sz val="12"/>
        <rFont val="宋体"/>
        <family val="3"/>
        <charset val="134"/>
      </rPr>
      <t xml:space="preserve">   </t>
    </r>
    <r>
      <rPr>
        <sz val="12"/>
        <rFont val="宋体"/>
        <family val="3"/>
        <charset val="134"/>
      </rPr>
      <t>国家电影事业发展专项资金相关收入</t>
    </r>
  </si>
  <si>
    <r>
      <rPr>
        <sz val="12"/>
        <rFont val="宋体"/>
        <family val="3"/>
        <charset val="134"/>
      </rPr>
      <t xml:space="preserve"> </t>
    </r>
    <r>
      <rPr>
        <sz val="12"/>
        <rFont val="宋体"/>
        <family val="3"/>
        <charset val="134"/>
      </rPr>
      <t xml:space="preserve">   </t>
    </r>
    <r>
      <rPr>
        <sz val="12"/>
        <rFont val="宋体"/>
        <family val="3"/>
        <charset val="134"/>
      </rPr>
      <t>大中型水库移民后期扶持基金收入</t>
    </r>
  </si>
  <si>
    <r>
      <rPr>
        <sz val="12"/>
        <rFont val="宋体"/>
        <family val="3"/>
        <charset val="134"/>
      </rPr>
      <t xml:space="preserve"> </t>
    </r>
    <r>
      <rPr>
        <sz val="12"/>
        <rFont val="宋体"/>
        <family val="3"/>
        <charset val="134"/>
      </rPr>
      <t xml:space="preserve">   </t>
    </r>
    <r>
      <rPr>
        <sz val="12"/>
        <rFont val="宋体"/>
        <family val="3"/>
        <charset val="134"/>
      </rPr>
      <t>小型水库移民扶助基金相关收入</t>
    </r>
  </si>
  <si>
    <t xml:space="preserve">    农业土地开发资金收入</t>
  </si>
  <si>
    <t xml:space="preserve">    国有土地使用权出让金收入</t>
  </si>
  <si>
    <r>
      <rPr>
        <sz val="12"/>
        <rFont val="宋体"/>
        <family val="3"/>
        <charset val="134"/>
      </rPr>
      <t xml:space="preserve"> </t>
    </r>
    <r>
      <rPr>
        <sz val="12"/>
        <rFont val="宋体"/>
        <family val="3"/>
        <charset val="134"/>
      </rPr>
      <t xml:space="preserve">   </t>
    </r>
    <r>
      <rPr>
        <sz val="12"/>
        <rFont val="宋体"/>
        <family val="3"/>
        <charset val="134"/>
      </rPr>
      <t>大中型水库库区基金相关收入</t>
    </r>
  </si>
  <si>
    <t xml:space="preserve">    彩票公益金收入</t>
  </si>
  <si>
    <t xml:space="preserve">    城市基础设施配套费收入</t>
  </si>
  <si>
    <t xml:space="preserve">    污水处理费收入</t>
  </si>
  <si>
    <t xml:space="preserve">    其他政府性基金收入</t>
  </si>
  <si>
    <t>政府性基金预算收入</t>
  </si>
  <si>
    <t xml:space="preserve">    基金补助收入</t>
  </si>
  <si>
    <t xml:space="preserve">    调入资金</t>
  </si>
  <si>
    <t xml:space="preserve">    债务转贷收入</t>
  </si>
  <si>
    <t>主要是新增专项债券和再融资专项债券资金</t>
  </si>
  <si>
    <t xml:space="preserve">    上年结余</t>
  </si>
  <si>
    <t>政府性基金预算收入总计</t>
  </si>
  <si>
    <t>附件4</t>
  </si>
  <si>
    <t>新兴县2022年政府性基金支出调整情况表</t>
  </si>
  <si>
    <t>政府性基金预算支出合计</t>
  </si>
  <si>
    <t xml:space="preserve">    年终结转结余</t>
  </si>
  <si>
    <t>政府性基金预算支出总计</t>
  </si>
  <si>
    <t>附件5</t>
  </si>
  <si>
    <r>
      <rPr>
        <b/>
        <sz val="18"/>
        <color indexed="8"/>
        <rFont val="宋体"/>
        <family val="3"/>
        <charset val="134"/>
      </rPr>
      <t>新兴县202</t>
    </r>
    <r>
      <rPr>
        <b/>
        <sz val="18"/>
        <color indexed="8"/>
        <rFont val="宋体"/>
        <family val="3"/>
        <charset val="134"/>
      </rPr>
      <t>2</t>
    </r>
    <r>
      <rPr>
        <b/>
        <sz val="18"/>
        <color indexed="8"/>
        <rFont val="宋体"/>
        <family val="3"/>
        <charset val="134"/>
      </rPr>
      <t>年国有资本经营性收入调整情况表</t>
    </r>
  </si>
  <si>
    <t>科目编码</t>
  </si>
  <si>
    <t>科目名称</t>
  </si>
  <si>
    <t>预算数</t>
  </si>
  <si>
    <t>备注</t>
  </si>
  <si>
    <r>
      <rPr>
        <b/>
        <sz val="12"/>
        <color indexed="8"/>
        <rFont val="宋体"/>
        <family val="3"/>
        <charset val="134"/>
      </rPr>
      <t>增、减</t>
    </r>
    <r>
      <rPr>
        <b/>
        <sz val="12"/>
        <rFont val="Times New Roman"/>
        <family val="1"/>
      </rPr>
      <t>%</t>
    </r>
  </si>
  <si>
    <r>
      <rPr>
        <b/>
        <sz val="12"/>
        <color indexed="8"/>
        <rFont val="Times New Roman"/>
        <family val="1"/>
      </rPr>
      <t xml:space="preserve"> </t>
    </r>
    <r>
      <rPr>
        <b/>
        <sz val="12"/>
        <rFont val="宋体"/>
        <family val="3"/>
        <charset val="134"/>
      </rPr>
      <t>一、国有资本经营收入</t>
    </r>
  </si>
  <si>
    <t>（一）利润收入</t>
  </si>
  <si>
    <t xml:space="preserve">    烟草企业利润收入</t>
  </si>
  <si>
    <t xml:space="preserve">    ……</t>
  </si>
  <si>
    <t xml:space="preserve">           其他国有资本经营预算企业利润收入</t>
  </si>
  <si>
    <t>（二）股利、股息收入</t>
  </si>
  <si>
    <t xml:space="preserve">             国有控股公司股利、股息收入</t>
  </si>
  <si>
    <t xml:space="preserve">             国有参股公司股利、股息收入</t>
  </si>
  <si>
    <t xml:space="preserve">             其他国有资本经营预算企业股利、股息收入</t>
  </si>
  <si>
    <t>（三）产权转让收入</t>
  </si>
  <si>
    <t xml:space="preserve">             其他国有股减持收入</t>
  </si>
  <si>
    <t xml:space="preserve">             国有股权、股份转让收入</t>
  </si>
  <si>
    <t xml:space="preserve">             国有独资企业产权转让收入</t>
  </si>
  <si>
    <t xml:space="preserve">             金融类企业国有股减持收入</t>
  </si>
  <si>
    <t xml:space="preserve">             其他国有资本经营预算企业产权转让收入</t>
  </si>
  <si>
    <t>（四）清算收入</t>
  </si>
  <si>
    <t xml:space="preserve">            国有股权、股份清算收入</t>
  </si>
  <si>
    <r>
      <rPr>
        <sz val="12"/>
        <color indexed="8"/>
        <rFont val="Times New Roman"/>
        <family val="1"/>
      </rPr>
      <t xml:space="preserve">            </t>
    </r>
    <r>
      <rPr>
        <sz val="12"/>
        <rFont val="宋体"/>
        <family val="3"/>
        <charset val="134"/>
      </rPr>
      <t>国有独资企业清算收入</t>
    </r>
  </si>
  <si>
    <r>
      <rPr>
        <sz val="12"/>
        <color indexed="8"/>
        <rFont val="Times New Roman"/>
        <family val="1"/>
      </rPr>
      <t xml:space="preserve">            </t>
    </r>
    <r>
      <rPr>
        <sz val="12"/>
        <rFont val="宋体"/>
        <family val="3"/>
        <charset val="134"/>
      </rPr>
      <t>其他国有资本经营预算企业清算收入</t>
    </r>
  </si>
  <si>
    <t>（五）其他国有资本经营预算收入</t>
  </si>
  <si>
    <t>二、转移性收入</t>
  </si>
  <si>
    <t xml:space="preserve"> 国有资本经营预算转移支付收入</t>
  </si>
  <si>
    <t xml:space="preserve">      国有资本经营预算转移支付收入</t>
  </si>
  <si>
    <t xml:space="preserve">      国有资本经营预算上解收入</t>
  </si>
  <si>
    <t>本年收入合计</t>
  </si>
  <si>
    <t xml:space="preserve"> 上年结转</t>
  </si>
  <si>
    <t>收入总计</t>
  </si>
  <si>
    <t>附件6</t>
  </si>
  <si>
    <r>
      <rPr>
        <b/>
        <sz val="18"/>
        <color indexed="8"/>
        <rFont val="宋体"/>
        <family val="3"/>
        <charset val="134"/>
      </rPr>
      <t>新兴县202</t>
    </r>
    <r>
      <rPr>
        <b/>
        <sz val="18"/>
        <color indexed="8"/>
        <rFont val="宋体"/>
        <family val="3"/>
        <charset val="134"/>
      </rPr>
      <t>2</t>
    </r>
    <r>
      <rPr>
        <b/>
        <sz val="18"/>
        <color indexed="8"/>
        <rFont val="宋体"/>
        <family val="3"/>
        <charset val="134"/>
      </rPr>
      <t>年国有资本经营性支出调整情况表</t>
    </r>
  </si>
  <si>
    <t>科目名称（填列至项级科目）</t>
  </si>
  <si>
    <r>
      <rPr>
        <b/>
        <sz val="12"/>
        <color indexed="8"/>
        <rFont val="宋体"/>
        <family val="3"/>
        <charset val="134"/>
      </rPr>
      <t>合</t>
    </r>
    <r>
      <rPr>
        <b/>
        <sz val="12"/>
        <rFont val="Times New Roman"/>
        <family val="1"/>
      </rPr>
      <t xml:space="preserve">      </t>
    </r>
    <r>
      <rPr>
        <b/>
        <sz val="12"/>
        <rFont val="宋体"/>
        <family val="3"/>
        <charset val="134"/>
      </rPr>
      <t>计</t>
    </r>
  </si>
  <si>
    <t>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</si>
  <si>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</si>
  <si>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</si>
  <si>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</si>
  <si>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</si>
  <si>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</si>
  <si>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</si>
  <si>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</si>
  <si>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</si>
  <si>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</si>
  <si>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</si>
  <si>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</si>
  <si>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</si>
  <si>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</si>
  <si>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t>
  </si>
  <si>
    <t xml:space="preserve">    生态环境保护支出</t>
  </si>
  <si>
    <t xml:space="preserve">    支持科技进步支出</t>
  </si>
  <si>
    <t xml:space="preserve">    保障国家经济安全支持</t>
  </si>
  <si>
    <t xml:space="preserve">    对外投资合作支出</t>
  </si>
  <si>
    <t xml:space="preserve">    其他国有企业资本金注入</t>
  </si>
  <si>
    <t xml:space="preserve">  国有企业政策性补贴</t>
  </si>
  <si>
    <t xml:space="preserve">    国有企业政策性补贴</t>
  </si>
  <si>
    <t xml:space="preserve">  其他国有资本经营预算支出</t>
  </si>
  <si>
    <t xml:space="preserve">    其他国有资本经营预算支出</t>
  </si>
  <si>
    <t>转移性支出</t>
  </si>
  <si>
    <t xml:space="preserve">  国有资本经营预算转移支付</t>
  </si>
  <si>
    <t xml:space="preserve">    国有资本经营预算转移支付支出</t>
  </si>
  <si>
    <t xml:space="preserve">  调出资金</t>
  </si>
  <si>
    <t xml:space="preserve">    国有资本经营预算调出资金</t>
  </si>
  <si>
    <t>附件7</t>
  </si>
  <si>
    <t>新兴县2022年社会保险基金调整情况表</t>
  </si>
  <si>
    <r>
      <rPr>
        <b/>
        <sz val="12"/>
        <color indexed="8"/>
        <rFont val="Times New Roman"/>
        <family val="1"/>
      </rPr>
      <t>202</t>
    </r>
    <r>
      <rPr>
        <b/>
        <sz val="12"/>
        <color indexed="8"/>
        <rFont val="Times New Roman"/>
        <family val="1"/>
      </rPr>
      <t>2</t>
    </r>
    <r>
      <rPr>
        <b/>
        <sz val="12"/>
        <color indexed="8"/>
        <rFont val="宋体"/>
        <family val="3"/>
        <charset val="134"/>
      </rPr>
      <t>年安排数</t>
    </r>
  </si>
  <si>
    <t>其中：</t>
  </si>
  <si>
    <t>城乡居民基本养老保险基金</t>
  </si>
  <si>
    <t>机关事业单位基本养老保险基金</t>
  </si>
  <si>
    <t>机关事业养老保险职业年金</t>
  </si>
  <si>
    <t>一、收入</t>
  </si>
  <si>
    <t xml:space="preserve">    其中： 1、保险费收入</t>
  </si>
  <si>
    <t xml:space="preserve">           2、利息收入</t>
  </si>
  <si>
    <t xml:space="preserve">           3、财政补贴收入</t>
  </si>
  <si>
    <t xml:space="preserve">           4、委托投资收益</t>
  </si>
  <si>
    <t xml:space="preserve">           5、其他收入</t>
  </si>
  <si>
    <t xml:space="preserve">           6、转移收入</t>
  </si>
  <si>
    <t xml:space="preserve">           7、中央调剂资金收入（省级专用）</t>
  </si>
  <si>
    <t xml:space="preserve">           8、中央调剂基金收入（中央专用)</t>
  </si>
  <si>
    <t xml:space="preserve">           9、下级上解收入</t>
  </si>
  <si>
    <t xml:space="preserve">           10、上级补助收入</t>
  </si>
  <si>
    <t>二、支出</t>
  </si>
  <si>
    <t xml:space="preserve">    其中： 1、社会保险待遇支出</t>
  </si>
  <si>
    <t xml:space="preserve">           2、其他支出</t>
  </si>
  <si>
    <t xml:space="preserve">           3、转移支出</t>
  </si>
  <si>
    <t xml:space="preserve">           4、中央调剂基金支出（中央专用）</t>
  </si>
  <si>
    <t xml:space="preserve">           5、中央调剂资金支出（省级专用）</t>
  </si>
  <si>
    <t xml:space="preserve">           6、上解上级支出</t>
  </si>
  <si>
    <t>三、本年收支结余</t>
  </si>
  <si>
    <t>四、年末滚存结余</t>
  </si>
  <si>
    <t>备注：由于企业职工基本养老保险基金、职工基本医疗保险(含生育保险)基金、城乡居民基本医疗保险基金、工伤保险基金、失业保险基金已实行省级或市级统筹，预决算由市级编制，实行市级统收统支。另外机关事业养老保险职业年金实行省级统筹，县级负责代收，资金全部上解省级，因此我县本级不再单独反映上述几个基金种类。我县县级社会保险基金仅包含城乡居民基本养老保险基金和机关事业单位基本养老保险基金。</t>
  </si>
  <si>
    <t>附件8</t>
  </si>
  <si>
    <t>新兴县2022年地方政府新增债券资金使用情况表</t>
  </si>
  <si>
    <t>序号</t>
  </si>
  <si>
    <t>单位</t>
  </si>
  <si>
    <t>项目名称</t>
  </si>
  <si>
    <t>科目</t>
  </si>
  <si>
    <t>债券金额</t>
  </si>
  <si>
    <t>债券类型</t>
  </si>
  <si>
    <t>佛山顺德（云浮新兴新成）产业转移工业园管理委员会</t>
  </si>
  <si>
    <t>新成工业园·北园基础设施建设项目（二期）工程</t>
  </si>
  <si>
    <t>其他地方自行试点项目收益专项债券收入安排的支出</t>
  </si>
  <si>
    <t>其他专项债券</t>
  </si>
  <si>
    <t>新成工业园北园（三期）基础设施建设工程-东片区</t>
  </si>
  <si>
    <t>新成工业园东园东成片区基础设施建设工程</t>
  </si>
  <si>
    <t>3-1</t>
  </si>
  <si>
    <t>新兴县新成工业园•东园（东成片区）基础设施建设工程（一期）</t>
  </si>
  <si>
    <t>3-2</t>
  </si>
  <si>
    <t>新兴县新成工业园东园东成片区基础设施建设工程二期</t>
  </si>
  <si>
    <t>3-3</t>
  </si>
  <si>
    <t>新兴县新成工业园东园污水处理厂项目</t>
  </si>
  <si>
    <t>3-4</t>
  </si>
  <si>
    <t>新兴县新成工业园东园东成片区10KV线路迁改及新建工程</t>
  </si>
  <si>
    <t>3-5</t>
  </si>
  <si>
    <t>新兴县交通运输服务中心</t>
  </si>
  <si>
    <t>新兴县新成工业园东园园区道路新建工程</t>
  </si>
  <si>
    <t>3-6</t>
  </si>
  <si>
    <t>江罗高速东成互通立交连接线扩建工程</t>
  </si>
  <si>
    <t>3-7</t>
  </si>
  <si>
    <t>云浮新成工业园东园麟凤桥、骑龙桥建设工程</t>
  </si>
  <si>
    <t>新兴县新成工业园北园基础设施建设工程</t>
  </si>
  <si>
    <t>4-1</t>
  </si>
  <si>
    <t>新兴县新成工业园北园三期基础设施建设工程北片区</t>
  </si>
  <si>
    <t>4-2</t>
  </si>
  <si>
    <t>新兴县新成工业园经四路道路工程</t>
  </si>
  <si>
    <t>4-3</t>
  </si>
  <si>
    <t>新兴县新成工业园北园C出水口雨水截流工程</t>
  </si>
  <si>
    <t>4-4</t>
  </si>
  <si>
    <t>新兴县供水管理中心</t>
  </si>
  <si>
    <t>新兴县新成产业集聚区及供水主管线路周边引水工程</t>
  </si>
  <si>
    <t>4-5</t>
  </si>
  <si>
    <t>新兴县新成产业集聚区（北园）泵房连接管工程</t>
  </si>
  <si>
    <t>4-6</t>
  </si>
  <si>
    <t>新兴县新兴江西河团院段改河工程</t>
  </si>
  <si>
    <t>4-7</t>
  </si>
  <si>
    <t>清云高速车岗连接线至西二环（万洋众创城至联群大桥段）新建工程</t>
  </si>
  <si>
    <t>4-8</t>
  </si>
  <si>
    <t>清云高速车岗连接线至西二环（万洋众创城至联群大桥段）新建工程上跨广茂铁路跨线桥工程</t>
  </si>
  <si>
    <t>5</t>
  </si>
  <si>
    <t>新兴县新成工业园北园三期基础设施建设工程西片区及其附属工程</t>
  </si>
  <si>
    <t>5-1</t>
  </si>
  <si>
    <t>新兴县新成工业园北园三期基础设施建设工程西片区</t>
  </si>
  <si>
    <t>5-2</t>
  </si>
  <si>
    <t>新兴县新成工业园北园三期北片区区域内高压线迁改工程</t>
  </si>
  <si>
    <t>新兴县卫生健康局</t>
  </si>
  <si>
    <t>新兴县第三人民医院建设项目</t>
  </si>
  <si>
    <t>新兴县中医院</t>
  </si>
  <si>
    <t>新兴县中医院易地新建项目</t>
  </si>
  <si>
    <t>新兴县妇幼保健院</t>
  </si>
  <si>
    <t>新兴县妇幼保健计划生育服务中心扩建项目</t>
  </si>
  <si>
    <t>新兴县人民医院</t>
  </si>
  <si>
    <t>新兴县人民医院易地新建工程（后续）及配套设施项目</t>
  </si>
  <si>
    <t>9-1</t>
  </si>
  <si>
    <t>新兴县人民医院易地新建工程（后续）</t>
  </si>
  <si>
    <t>9-2</t>
  </si>
  <si>
    <t>新兴县人民医院信息化建设项目</t>
  </si>
  <si>
    <t>9-3</t>
  </si>
  <si>
    <t>新兴县人民医院搬迁运营设备设施项目</t>
  </si>
  <si>
    <t>新兴县住房和城乡建设局</t>
  </si>
  <si>
    <t>新兴县老城区升级改造项目</t>
  </si>
  <si>
    <t>10-1</t>
  </si>
  <si>
    <t>新兴县城市管理事务中心</t>
  </si>
  <si>
    <t>新兴县城区（环城西路和环城北路及梳地人工湖周边）建筑立面市容市貌整治项目</t>
  </si>
  <si>
    <t>10-2</t>
  </si>
  <si>
    <t>新兴县城区旧城活化改造项目</t>
  </si>
  <si>
    <t>10-3</t>
  </si>
  <si>
    <t>新兴县城区旧城活化改造项目（二期）</t>
  </si>
  <si>
    <t>新兴县城镇老旧小区改造工程</t>
  </si>
  <si>
    <t>11-1</t>
  </si>
  <si>
    <t>新兴县城镇老旧小区改造工程（上较场小区）</t>
  </si>
  <si>
    <t>11-2</t>
  </si>
  <si>
    <t>新兴县城镇老旧小区改造工程（下较场小区）</t>
  </si>
  <si>
    <t>11-3</t>
  </si>
  <si>
    <t>新兴县城镇老旧小区改造工程（竹围洞小区）</t>
  </si>
  <si>
    <t>新兴县环境卫生基础设施扩容提质项目</t>
  </si>
  <si>
    <t>12-1</t>
  </si>
  <si>
    <t>新兴县生活垃圾无害化处理场（二期）工程</t>
  </si>
  <si>
    <t>12-2</t>
  </si>
  <si>
    <t>新兴县县城东部生活污水管网建设工程</t>
  </si>
  <si>
    <t>广东禅文化创意产业园区服务中心</t>
  </si>
  <si>
    <t>云浮禅文化产业园核心区及景区配套基础设施项目</t>
  </si>
  <si>
    <t>13-1</t>
  </si>
  <si>
    <t>六祖故里旅游度假区龙山健身步道工程</t>
  </si>
  <si>
    <t>13-2</t>
  </si>
  <si>
    <t>新兴县六祖故里旅游度假区游客服务中心项目</t>
  </si>
  <si>
    <t>新兴县输水管道工程</t>
  </si>
  <si>
    <t>14-1</t>
  </si>
  <si>
    <t>新兴县城区东部输水管道工程</t>
  </si>
  <si>
    <t>14-2</t>
  </si>
  <si>
    <t>新兴县城区北部输水管道工程</t>
  </si>
  <si>
    <t>新兴县水务局</t>
  </si>
  <si>
    <t>新兴县全域集中供水</t>
  </si>
  <si>
    <t>15-1</t>
  </si>
  <si>
    <t>新兴县全域自然村集中供水项目—新兴县农村集中供水全覆盖攻坚行动项目</t>
  </si>
  <si>
    <t>15-2</t>
  </si>
  <si>
    <t>新兴县天堂、河头镇水厂供水范围供水管网改造工程</t>
  </si>
  <si>
    <t>新兴县禅文化旅游滨水经济带建设项目（一期）</t>
  </si>
  <si>
    <t>16-1</t>
  </si>
  <si>
    <t>新兴县大南河（冼河桥至广兴桥段）碧道建设工程</t>
  </si>
  <si>
    <t>16-2</t>
  </si>
  <si>
    <t>新兴县集成河（中和至龙山塘段）建设工程</t>
  </si>
  <si>
    <t>16-3</t>
  </si>
  <si>
    <t>新兴县簕竹河（黄田㙟段）碧道建设工程</t>
  </si>
  <si>
    <t>16-4</t>
  </si>
  <si>
    <t>新兴县集成河（龙岩桥至冼河桥段）碧道建设工程</t>
  </si>
  <si>
    <t>16-5</t>
  </si>
  <si>
    <t>新兴县水台镇人民政府</t>
  </si>
  <si>
    <t>禅文化旅游滨水经济带建设项目（一期）——新兴县水台（镇圩段）建设工程</t>
  </si>
  <si>
    <t>新兴县教育局</t>
  </si>
  <si>
    <t>新兴县翔顺育才学校附属幼儿园工程</t>
  </si>
  <si>
    <t>新兴县城区公办幼儿园建设项目</t>
  </si>
  <si>
    <t>18-1</t>
  </si>
  <si>
    <t>新兴县城区公办幼儿园建设项目—新兴县新城镇第一幼儿园迁建工程</t>
  </si>
  <si>
    <t>18-2</t>
  </si>
  <si>
    <t>新兴县城区公办幼儿园建设项目—新兴县翔顺敏行小学附属幼儿园建设工程</t>
  </si>
  <si>
    <t>云浮市生态环境局新兴分局</t>
  </si>
  <si>
    <t>新兴县镇村生活污水处理设施建设项目</t>
  </si>
  <si>
    <t>19-1</t>
  </si>
  <si>
    <t>新兴县新城镇人民政府</t>
  </si>
  <si>
    <t>新兴县新城镇农村生活污水处理设施建设工程（一期）</t>
  </si>
  <si>
    <t>19-2</t>
  </si>
  <si>
    <t>新兴县太平镇人民政府</t>
  </si>
  <si>
    <t>新兴县太平镇污水收集处理工程（太平圩镇区）项目</t>
  </si>
  <si>
    <t>19-3</t>
  </si>
  <si>
    <t>新兴县六祖镇人民政府</t>
  </si>
  <si>
    <t>新兴县六祖镇农村生态净水工程（四期）</t>
  </si>
  <si>
    <t>19-4</t>
  </si>
  <si>
    <t>六祖镇船岗圩生态净水系统（含主管网）项目</t>
  </si>
  <si>
    <t>19-5</t>
  </si>
  <si>
    <t>新兴县稔村镇人民政府</t>
  </si>
  <si>
    <t>稔村镇区生活污水处理厂</t>
  </si>
  <si>
    <t>19-6</t>
  </si>
  <si>
    <t>新兴县天堂镇人民政府</t>
  </si>
  <si>
    <t>天堂镇2019年村级生活污水处理设施建设工程</t>
  </si>
  <si>
    <t>19-7</t>
  </si>
  <si>
    <t>新兴县河头镇人民政府</t>
  </si>
  <si>
    <t>新兴县河头镇生活污水处理工程（镇级）</t>
  </si>
  <si>
    <t>19-8</t>
  </si>
  <si>
    <t>新兴县簕竹镇人民政府</t>
  </si>
  <si>
    <t>簕竹镇村一级生活污水处理及管网系统工程</t>
  </si>
  <si>
    <t>19-9</t>
  </si>
  <si>
    <t>新兴县簕竹镇圩镇生活污水处理及管网系统工程</t>
  </si>
  <si>
    <t>新兴县农业农村局</t>
  </si>
  <si>
    <t>云浮市新兴县2020年农村人居环境整治项目</t>
  </si>
  <si>
    <t>20-1</t>
  </si>
  <si>
    <t>新兴县车岗镇人民政府</t>
  </si>
  <si>
    <t>车岗镇农村污水连片整治项目</t>
  </si>
  <si>
    <t>20-2</t>
  </si>
  <si>
    <t>车岗镇农村污水连片整治项目（第二期）</t>
  </si>
  <si>
    <t>20-3</t>
  </si>
  <si>
    <t>新兴县车岗镇农村生活污水连片整治项目（第三期）</t>
  </si>
  <si>
    <t>20-4</t>
  </si>
  <si>
    <t>车岗镇美丽圩镇创建项目（一期）</t>
  </si>
  <si>
    <t>20-5</t>
  </si>
  <si>
    <t>新兴县太平镇污水收集处理工程（河村居委、社圩村委15-18队）项目</t>
  </si>
  <si>
    <t>20-6</t>
  </si>
  <si>
    <t>新兴县太平镇污水收集处理工程（马山社区、石岗村委）项目</t>
  </si>
  <si>
    <t>20-7</t>
  </si>
  <si>
    <t>新兴县太平镇农村生活污水处理设施（二期）建设工程</t>
  </si>
  <si>
    <t>20-8</t>
  </si>
  <si>
    <t>新兴县六祖镇集成圩升级改造工程</t>
  </si>
  <si>
    <t>20-9</t>
  </si>
  <si>
    <t>新兴县里洞镇人民政府</t>
  </si>
  <si>
    <t>云浮市新兴县里洞镇农村生态净水工程</t>
  </si>
  <si>
    <t>20-10</t>
  </si>
  <si>
    <t>新兴县廻龙河水环境综合治理项目生活污水治理工程</t>
  </si>
  <si>
    <t>20-11</t>
  </si>
  <si>
    <t>新兴县东成镇人民政府</t>
  </si>
  <si>
    <t>新兴县东成镇农村污水整治工程</t>
  </si>
  <si>
    <t>20-12</t>
  </si>
  <si>
    <t>新兴县水台镇整镇推进镇村生活污水处理设施建设项目</t>
  </si>
  <si>
    <t>20-13</t>
  </si>
  <si>
    <t>新兴县天堂镇农村生活污水处理建设工程</t>
  </si>
  <si>
    <t>20-14</t>
  </si>
  <si>
    <t>天堂镇内洞生活污水处理设施及配套管网建设工程</t>
  </si>
  <si>
    <t>20-15</t>
  </si>
  <si>
    <t>新兴县天堂镇城镇扩容提质工程</t>
  </si>
  <si>
    <t>20-16</t>
  </si>
  <si>
    <t>簕竹镇村一级生活污水处理及管网系统工程（二期）</t>
  </si>
  <si>
    <t>20-17</t>
  </si>
  <si>
    <t>新兴县簕竹镇美丽圩镇创建工程</t>
  </si>
  <si>
    <t>新兴县2021年镇村人居环境整治项目</t>
  </si>
  <si>
    <t>21-1</t>
  </si>
  <si>
    <t>新兴县新城镇农村生活污水收集管网建设工程 （雨洞片区）</t>
  </si>
  <si>
    <t>21-2</t>
  </si>
  <si>
    <t>新兴县新城镇农村生活污水收集管网建设工程 （坡边片区）</t>
  </si>
  <si>
    <t>21-3</t>
  </si>
  <si>
    <t>新兴县新城镇农村生活污水收集管网建设工程 （黄岗、下坪片区）</t>
  </si>
  <si>
    <t>21-4</t>
  </si>
  <si>
    <t>新兴县新城镇农村生活污水处理设施及配套管网建设工程 （布坪、枫冼、联群片区）</t>
  </si>
  <si>
    <t>21-5</t>
  </si>
  <si>
    <t>新兴县新城镇农村生活污水处理设施及配套管网建设工程 （黎源、庞村、布龙、三挺片区）</t>
  </si>
  <si>
    <t>21-6</t>
  </si>
  <si>
    <t>新兴县太平镇圩镇扩容提质项目</t>
  </si>
  <si>
    <t>21-7</t>
  </si>
  <si>
    <t>云浮市新兴县里洞镇生态净水系统（含管网）建设工程</t>
  </si>
  <si>
    <t>21-8</t>
  </si>
  <si>
    <t>新兴县里洞镇美丽圩镇规划项目</t>
  </si>
  <si>
    <t>21-9</t>
  </si>
  <si>
    <t>新兴县大江镇人民政府</t>
  </si>
  <si>
    <t>新兴县大江镇美丽圩镇创建工程</t>
  </si>
  <si>
    <t>21-10</t>
  </si>
  <si>
    <t>新兴县稔村镇美丽圩镇创建工程</t>
  </si>
  <si>
    <t>21-11</t>
  </si>
  <si>
    <t>新兴县东成镇美丽圩镇创建项目</t>
  </si>
  <si>
    <t>21-12</t>
  </si>
  <si>
    <t>新兴县水台镇城镇扩容提质五年规划一期工程项目</t>
  </si>
  <si>
    <t>21-13</t>
  </si>
  <si>
    <t>新兴县河头镇美丽圩镇创建工程</t>
  </si>
  <si>
    <t>21-14</t>
  </si>
  <si>
    <t>县城仓夏排水口至仓夏居委会侧截污管网改造工程</t>
  </si>
  <si>
    <t>21-15</t>
  </si>
  <si>
    <t>新兴县城区截污管网三期工程（禅域小镇至冼河桥截污管网工程;筠州小镇至冼河桥截污管网工程）项目</t>
  </si>
  <si>
    <t>21-16</t>
  </si>
  <si>
    <t>新兴县共成河出水口（东堤大桥）至鸭仔寮段截污管网工程</t>
  </si>
  <si>
    <t>新兴县重大疫情防控及公共卫生救治体系建设项目</t>
  </si>
  <si>
    <t>22-1</t>
  </si>
  <si>
    <t>新兴县集中隔离医学观察场所建设项目（一期）</t>
  </si>
  <si>
    <t>22-2</t>
  </si>
  <si>
    <t>新兴县集中隔离医学观察场所建设项目（二期）</t>
  </si>
  <si>
    <t>22-3</t>
  </si>
  <si>
    <t>新兴县人民医院新院发热门诊楼建设工程</t>
  </si>
  <si>
    <t>22-4</t>
  </si>
  <si>
    <t>新兴县第二人民医院</t>
  </si>
  <si>
    <t>新兴县第二人民医院发热门诊改扩建项目</t>
  </si>
  <si>
    <t>22-5</t>
  </si>
  <si>
    <t>新兴县中医院医共体应急救治能力提升（胸痛中心等）建设项目</t>
  </si>
  <si>
    <t>新兴县医疗服务与保障能力提升建设项目</t>
  </si>
  <si>
    <t>23-1</t>
  </si>
  <si>
    <t>新兴县簕竹镇卫生院</t>
  </si>
  <si>
    <t>新兴县簕竹镇卫生院异地重建项目</t>
  </si>
  <si>
    <t>23-2</t>
  </si>
  <si>
    <t>新兴县天堂中心卫生院</t>
  </si>
  <si>
    <t>新兴县天堂中心卫生院升级建设项目</t>
  </si>
  <si>
    <t>新兴县国有资产事务中心</t>
  </si>
  <si>
    <t>广东云浮（新兴）中医药职业学院工程</t>
  </si>
  <si>
    <t>新兴县交通运输局</t>
  </si>
  <si>
    <t>新兴县二环路建设工程</t>
  </si>
  <si>
    <t>公路建设</t>
  </si>
  <si>
    <t>一般债券</t>
  </si>
  <si>
    <t>25-1</t>
  </si>
  <si>
    <t>新兴县二环路西段工程（省道S276线县城段改建工程）</t>
  </si>
  <si>
    <t>25-2</t>
  </si>
  <si>
    <t>新兴县二环路东段段工程（省道S113线县城段改建工程）</t>
  </si>
  <si>
    <t>新兴县城北学校（新兴县翔顺敏行小学）建设项目</t>
  </si>
  <si>
    <t>小学教育</t>
  </si>
  <si>
    <t>新兴县新州生态环境湿地保护工程</t>
  </si>
  <si>
    <t>其他城乡社区公共设施支出</t>
  </si>
  <si>
    <t>合计</t>
  </si>
  <si>
    <t>附件9</t>
  </si>
  <si>
    <t>新兴县2022年再融资债券项目情况表</t>
  </si>
  <si>
    <t>县别</t>
  </si>
  <si>
    <t>债券名称</t>
  </si>
  <si>
    <t>用于偿还的债券/项目名称</t>
  </si>
  <si>
    <t>债券额度</t>
  </si>
  <si>
    <t>新兴县</t>
  </si>
  <si>
    <t>2022年广东省地方政府再融资一般债券（一期）--2022年广东省政府一般债券（六期）</t>
  </si>
  <si>
    <t>用于偿还2017年广东省政府定向承销发行的置换一般债券（二期）</t>
  </si>
  <si>
    <t>地方政府一般债券还本支出</t>
  </si>
  <si>
    <t>用于偿还2017年广东省政府一般债券（二期）</t>
  </si>
  <si>
    <t>2022年广东省地方政府再融资专项债券（一期）--2022年广东省政府专项债券（二十七期）</t>
  </si>
  <si>
    <t>用于偿还2017年广东省政府定向承销发行的置换专项债券（一期）</t>
  </si>
  <si>
    <t>国有土地使用权出让金债务还本支出</t>
  </si>
  <si>
    <t>2022年广东省地方政府再融资一般债券（二期）--2022年广东省政府一般债券（九期）</t>
  </si>
  <si>
    <t>用于偿还2015年广东省政府一般债券（三期）（新增债券）</t>
  </si>
  <si>
    <t>用于偿还2015年广东省政府一般债券（三期）（置换债券）</t>
  </si>
  <si>
    <t>2022年广东省地方政府再融资一般债券（四期）--2022年广东省政府一般债券（十一期）</t>
  </si>
  <si>
    <t>用于偿还2017年广东省政府一般债券（六期）</t>
  </si>
  <si>
    <t>2022年广东省地方政府再融资一般债券（五期）--2022年广东省政府一般债券（十二期）</t>
  </si>
  <si>
    <t>用于偿还2015年广东省政府一般债券（七期）</t>
  </si>
  <si>
    <t>2022年广东省地方政府再融资一般债券（六期）--2022年广东省政府一般债券（十三期）</t>
  </si>
  <si>
    <t>用于偿还2015年广东省政府定向承销发行的置换一般债券（三期）</t>
  </si>
  <si>
    <t>用于偿还2015年广东省政府定向承销发行的置换一般债券（七期）</t>
  </si>
  <si>
    <t>专项债券</t>
  </si>
  <si>
    <t>2022年广东省地方政府再融资专项债券（四期）--2022年广东省政府专项债券（三十五期）</t>
  </si>
  <si>
    <t>用于偿还2015年广东省政府定向承销发行的置换专项债券（二期）</t>
  </si>
  <si>
    <t>2022年广东省地方政府再融资专项债券（五期）--2022年广东省政府专项债券（三十六期）</t>
  </si>
  <si>
    <t>用于偿还2017年广东省土地储备专项债券（一期）</t>
  </si>
  <si>
    <t>土地储备专项债券还本支出</t>
  </si>
  <si>
    <t>2022年广东省地方政府再融资一般债券（七期）--2022年广东省政府一般债券（十四期）</t>
  </si>
  <si>
    <t>用于偿还2015年广东省政府一般债券（十一期）</t>
  </si>
  <si>
    <t>2022年广东省地方政府再融资一般债券（八期）--2022年广东省政府一般债券（十五期）</t>
  </si>
  <si>
    <t>2022年广东省地方政府再融资一般债券（九期）--2022年广东省政府一般债券（十六期）</t>
  </si>
  <si>
    <t>用于偿还2015年广东省政府一般债券（十五期）</t>
  </si>
  <si>
    <t>2022年广东省地方政府再融资专项债券（八期）--2022年广东省政府专项债券（四十四期）</t>
  </si>
  <si>
    <t>用于偿还2017年广东省政府专项债券（三十期）新增</t>
  </si>
  <si>
    <t>主要是收回存量资金调入到政府性基金预算统筹使用</t>
    <phoneticPr fontId="4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</si>
</sst>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 #,##0_ ;_ * \-#,##0_ ;_ * &quot;-&quot;_ ;_ @_ "/>
    <numFmt numFmtId="43" formatCode="_ * #,##0.00_ ;_ * \-#,##0.00_ ;_ * &quot;-&quot;??_ ;_ @_ "/>
    <numFmt numFmtId="176" formatCode="0.000000_ "/>
    <numFmt numFmtId="177" formatCode="#,##0.00_);[Red]\(#,##0.00\)"/>
    <numFmt numFmtId="178" formatCode="#,##0.00_ "/>
    <numFmt numFmtId="179" formatCode="0.00_ "/>
    <numFmt numFmtId="180" formatCode="#,##0_ "/>
    <numFmt numFmtId="181" formatCode="0_ "/>
  </numFmts>
  <fonts count="51">
    <font>
      <sz val="12"/>
      <name val="宋体"/>
      <charset val="134"/>
    </font>
    <font>
      <sz val="10"/>
      <color theme="1"/>
      <name val="Arial"/>
      <family val="2"/>
    </font>
    <font>
      <sz val="12"/>
      <color theme="1"/>
      <name val="宋体"/>
      <family val="3"/>
      <charset val="134"/>
    </font>
    <font>
      <b/>
      <sz val="20"/>
      <color theme="1"/>
      <name val="宋体"/>
      <family val="3"/>
      <charset val="134"/>
      <scheme val="major"/>
    </font>
    <font>
      <b/>
      <sz val="26"/>
      <color theme="1"/>
      <name val="宋体"/>
      <family val="3"/>
      <charset val="134"/>
      <scheme val="major"/>
    </font>
    <font>
      <b/>
      <sz val="10"/>
      <color theme="1"/>
      <name val="宋体"/>
      <family val="3"/>
      <charset val="134"/>
      <scheme val="major"/>
    </font>
    <font>
      <b/>
      <sz val="12"/>
      <color theme="1"/>
      <name val="宋体"/>
      <family val="3"/>
      <charset val="134"/>
      <scheme val="minor"/>
    </font>
    <font>
      <sz val="12"/>
      <color theme="1"/>
      <name val="宋体"/>
      <family val="3"/>
      <charset val="134"/>
      <scheme val="minor"/>
    </font>
    <font>
      <b/>
      <sz val="12"/>
      <name val="宋体"/>
      <family val="3"/>
      <charset val="134"/>
    </font>
    <font>
      <b/>
      <sz val="10"/>
      <color theme="1"/>
      <name val="宋体"/>
      <family val="3"/>
      <charset val="134"/>
      <scheme val="minor"/>
    </font>
    <font>
      <sz val="10"/>
      <color theme="1"/>
      <name val="宋体"/>
      <family val="3"/>
      <charset val="134"/>
      <scheme val="minor"/>
    </font>
    <font>
      <sz val="11"/>
      <color theme="1"/>
      <name val="宋体"/>
      <family val="3"/>
      <charset val="134"/>
      <scheme val="minor"/>
    </font>
    <font>
      <b/>
      <sz val="18"/>
      <color theme="1"/>
      <name val="宋体"/>
      <family val="3"/>
      <charset val="134"/>
      <scheme val="minor"/>
    </font>
    <font>
      <b/>
      <sz val="11"/>
      <color theme="1"/>
      <name val="宋体"/>
      <family val="3"/>
      <charset val="134"/>
      <scheme val="minor"/>
    </font>
    <font>
      <b/>
      <sz val="10"/>
      <color theme="1"/>
      <name val="黑体"/>
      <family val="3"/>
      <charset val="134"/>
    </font>
    <font>
      <b/>
      <sz val="10"/>
      <color theme="1"/>
      <name val="宋体"/>
      <family val="3"/>
      <charset val="134"/>
    </font>
    <font>
      <sz val="10"/>
      <name val="宋体"/>
      <family val="3"/>
      <charset val="134"/>
    </font>
    <font>
      <sz val="10"/>
      <color theme="1"/>
      <name val="宋体"/>
      <family val="3"/>
      <charset val="134"/>
    </font>
    <font>
      <b/>
      <sz val="10"/>
      <name val="宋体"/>
      <family val="3"/>
      <charset val="134"/>
    </font>
    <font>
      <b/>
      <sz val="10"/>
      <name val="黑体"/>
      <family val="3"/>
      <charset val="134"/>
    </font>
    <font>
      <b/>
      <sz val="10"/>
      <color indexed="8"/>
      <name val="黑体"/>
      <family val="3"/>
      <charset val="134"/>
    </font>
    <font>
      <sz val="10"/>
      <name val="宋体"/>
      <family val="3"/>
      <charset val="134"/>
      <scheme val="minor"/>
    </font>
    <font>
      <b/>
      <sz val="11"/>
      <name val="宋体"/>
      <family val="3"/>
      <charset val="134"/>
    </font>
    <font>
      <sz val="14"/>
      <name val="宋体"/>
      <family val="3"/>
      <charset val="134"/>
    </font>
    <font>
      <sz val="18"/>
      <name val="宋体"/>
      <family val="3"/>
      <charset val="134"/>
    </font>
    <font>
      <b/>
      <sz val="20"/>
      <color theme="1"/>
      <name val="宋体"/>
      <family val="3"/>
      <charset val="134"/>
      <scheme val="minor"/>
    </font>
    <font>
      <b/>
      <sz val="12"/>
      <color indexed="8"/>
      <name val="Times New Roman"/>
      <family val="1"/>
    </font>
    <font>
      <b/>
      <sz val="12"/>
      <color rgb="FF000000"/>
      <name val="宋体"/>
      <family val="3"/>
      <charset val="134"/>
    </font>
    <font>
      <b/>
      <sz val="12"/>
      <color rgb="FF000000"/>
      <name val="Times New Roman"/>
      <family val="1"/>
    </font>
    <font>
      <b/>
      <sz val="12"/>
      <color indexed="8"/>
      <name val="宋体"/>
      <family val="3"/>
      <charset val="134"/>
    </font>
    <font>
      <b/>
      <sz val="14"/>
      <color indexed="8"/>
      <name val="宋体"/>
      <family val="3"/>
      <charset val="134"/>
    </font>
    <font>
      <sz val="14"/>
      <color indexed="8"/>
      <name val="宋体"/>
      <family val="3"/>
      <charset val="134"/>
    </font>
    <font>
      <b/>
      <sz val="14"/>
      <name val="宋体"/>
      <family val="3"/>
      <charset val="134"/>
    </font>
    <font>
      <sz val="11"/>
      <color indexed="8"/>
      <name val="宋体"/>
      <family val="3"/>
      <charset val="134"/>
    </font>
    <font>
      <sz val="12"/>
      <color indexed="8"/>
      <name val="宋体"/>
      <family val="3"/>
      <charset val="134"/>
    </font>
    <font>
      <sz val="10"/>
      <color indexed="8"/>
      <name val="宋体"/>
      <family val="3"/>
      <charset val="134"/>
    </font>
    <font>
      <b/>
      <sz val="18"/>
      <color indexed="8"/>
      <name val="宋体"/>
      <family val="3"/>
      <charset val="134"/>
    </font>
    <font>
      <sz val="9"/>
      <color indexed="8"/>
      <name val="宋体"/>
      <family val="3"/>
      <charset val="134"/>
    </font>
    <font>
      <sz val="12"/>
      <color indexed="8"/>
      <name val="Times New Roman"/>
      <family val="1"/>
    </font>
    <font>
      <b/>
      <sz val="18"/>
      <name val="宋体"/>
      <family val="3"/>
      <charset val="134"/>
    </font>
    <font>
      <sz val="12"/>
      <color indexed="8"/>
      <name val="宋体"/>
      <family val="3"/>
      <charset val="134"/>
      <scheme val="minor"/>
    </font>
    <font>
      <sz val="11"/>
      <name val="宋体"/>
      <family val="3"/>
      <charset val="134"/>
    </font>
    <font>
      <b/>
      <sz val="12"/>
      <name val="黑体"/>
      <family val="3"/>
      <charset val="134"/>
    </font>
    <font>
      <sz val="11"/>
      <name val="宋体"/>
      <family val="3"/>
      <charset val="134"/>
      <scheme val="major"/>
    </font>
    <font>
      <sz val="11"/>
      <name val="Times New Roman"/>
      <family val="1"/>
    </font>
    <font>
      <sz val="10"/>
      <name val="Arial"/>
      <family val="2"/>
    </font>
    <font>
      <sz val="9"/>
      <name val="宋体"/>
      <family val="3"/>
      <charset val="134"/>
    </font>
    <font>
      <sz val="11"/>
      <color indexed="8"/>
      <name val="宋体"/>
      <family val="3"/>
      <charset val="134"/>
      <scheme val="minor"/>
    </font>
    <font>
      <b/>
      <sz val="12"/>
      <name val="Times New Roman"/>
      <family val="1"/>
    </font>
    <font>
      <sz val="12"/>
      <name val="宋体"/>
      <family val="3"/>
      <charset val="134"/>
    </font>
    <font>
      <sz val="11"/>
      <color rgb="FFFF0000"/>
      <name val="宋体"/>
      <family val="3"/>
      <charset val="134"/>
    </font>
  </fonts>
  <fills count="6">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rgb="FFFFFF00"/>
        <bgColor indexed="64"/>
      </patternFill>
    </fill>
    <fill>
      <patternFill patternType="solid">
        <fgColor indexed="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auto="1"/>
      </top>
      <bottom style="thin">
        <color indexed="8"/>
      </bottom>
      <diagonal/>
    </border>
    <border>
      <left style="thin">
        <color indexed="8"/>
      </left>
      <right style="thin">
        <color indexed="8"/>
      </right>
      <top style="thin">
        <color indexed="8"/>
      </top>
      <bottom style="thin">
        <color indexed="8"/>
      </bottom>
      <diagonal/>
    </border>
    <border>
      <left/>
      <right/>
      <top style="thin">
        <color auto="1"/>
      </top>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s>
  <cellStyleXfs count="25">
    <xf numFmtId="0" fontId="0" fillId="0" borderId="0"/>
    <xf numFmtId="43" fontId="49" fillId="0" borderId="0" applyFont="0" applyFill="0" applyBorder="0" applyAlignment="0" applyProtection="0"/>
    <xf numFmtId="0" fontId="49" fillId="0" borderId="0"/>
    <xf numFmtId="0" fontId="49" fillId="0" borderId="0">
      <alignment vertical="center"/>
    </xf>
    <xf numFmtId="0" fontId="49" fillId="0" borderId="0">
      <alignment vertical="center"/>
    </xf>
    <xf numFmtId="0" fontId="49" fillId="0" borderId="0">
      <alignment vertical="center"/>
    </xf>
    <xf numFmtId="0" fontId="49" fillId="0" borderId="0" applyProtection="0"/>
    <xf numFmtId="0" fontId="11" fillId="0" borderId="0">
      <alignment vertical="center"/>
    </xf>
    <xf numFmtId="0" fontId="11" fillId="0" borderId="0">
      <alignment vertical="center"/>
    </xf>
    <xf numFmtId="0" fontId="11" fillId="0" borderId="0"/>
    <xf numFmtId="0" fontId="11" fillId="0" borderId="0">
      <alignment vertical="center"/>
    </xf>
    <xf numFmtId="0" fontId="49" fillId="0" borderId="0">
      <alignment vertical="center"/>
    </xf>
    <xf numFmtId="0" fontId="33" fillId="0" borderId="0">
      <alignment vertical="center"/>
    </xf>
    <xf numFmtId="0" fontId="11" fillId="0" borderId="0">
      <alignment vertical="center"/>
    </xf>
    <xf numFmtId="0" fontId="45" fillId="0" borderId="0"/>
    <xf numFmtId="0" fontId="33" fillId="0" borderId="0"/>
    <xf numFmtId="0" fontId="49" fillId="0" borderId="0">
      <alignment vertical="center"/>
    </xf>
    <xf numFmtId="0" fontId="11" fillId="0" borderId="0">
      <alignment vertical="center"/>
    </xf>
    <xf numFmtId="0" fontId="33" fillId="0" borderId="0" applyProtection="0">
      <alignment vertical="center"/>
    </xf>
    <xf numFmtId="0" fontId="11" fillId="0" borderId="0">
      <alignment vertical="center"/>
    </xf>
    <xf numFmtId="0" fontId="46" fillId="0" borderId="0">
      <alignment vertical="center"/>
    </xf>
    <xf numFmtId="0" fontId="11" fillId="0" borderId="0">
      <alignment vertical="center"/>
    </xf>
    <xf numFmtId="0" fontId="49" fillId="0" borderId="0">
      <alignment vertical="center"/>
    </xf>
    <xf numFmtId="0" fontId="11" fillId="0" borderId="0">
      <alignment vertical="center"/>
    </xf>
    <xf numFmtId="43" fontId="47" fillId="0" borderId="0" applyFont="0" applyFill="0" applyBorder="0" applyAlignment="0" applyProtection="0">
      <alignment vertical="center"/>
    </xf>
  </cellStyleXfs>
  <cellXfs count="201">
    <xf numFmtId="0" fontId="0" fillId="0" borderId="0" xfId="0"/>
    <xf numFmtId="0" fontId="1"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177" fontId="1" fillId="0" borderId="0" xfId="0" applyNumberFormat="1" applyFont="1" applyFill="1" applyBorder="1" applyAlignment="1">
      <alignment horizontal="center" vertical="center" wrapText="1"/>
    </xf>
    <xf numFmtId="0" fontId="0" fillId="0" borderId="0" xfId="0" applyFill="1" applyBorder="1" applyAlignment="1"/>
    <xf numFmtId="0" fontId="2" fillId="0" borderId="0"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7" fillId="0" borderId="4" xfId="0" applyFont="1" applyFill="1" applyBorder="1" applyAlignment="1">
      <alignment horizontal="left" vertical="center" wrapText="1"/>
    </xf>
    <xf numFmtId="0" fontId="7" fillId="0" borderId="4" xfId="0" applyFont="1" applyFill="1" applyBorder="1" applyAlignment="1">
      <alignment horizontal="center" vertical="center" wrapText="1"/>
    </xf>
    <xf numFmtId="41" fontId="7"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7" fillId="0" borderId="4" xfId="0" applyFont="1" applyFill="1" applyBorder="1" applyAlignment="1">
      <alignment vertical="center" wrapText="1"/>
    </xf>
    <xf numFmtId="0" fontId="6" fillId="0" borderId="7" xfId="0" applyFont="1" applyFill="1" applyBorder="1" applyAlignment="1">
      <alignment horizontal="center" vertical="center" wrapText="1"/>
    </xf>
    <xf numFmtId="41" fontId="6" fillId="0" borderId="4" xfId="0" applyNumberFormat="1" applyFont="1" applyFill="1" applyBorder="1" applyAlignment="1">
      <alignment horizontal="right" vertical="center" wrapText="1"/>
    </xf>
    <xf numFmtId="0" fontId="8" fillId="0" borderId="0" xfId="4" applyFont="1">
      <alignment vertical="center"/>
    </xf>
    <xf numFmtId="0" fontId="9" fillId="0" borderId="0" xfId="7" applyFont="1" applyFill="1" applyBorder="1" applyAlignment="1">
      <alignment vertical="center" wrapText="1"/>
    </xf>
    <xf numFmtId="0" fontId="10" fillId="2" borderId="0" xfId="7" applyFont="1" applyFill="1" applyBorder="1" applyAlignment="1">
      <alignment vertical="center" wrapText="1"/>
    </xf>
    <xf numFmtId="0" fontId="11" fillId="2" borderId="0" xfId="7" applyFont="1" applyFill="1" applyBorder="1" applyAlignment="1">
      <alignment vertical="center" wrapText="1"/>
    </xf>
    <xf numFmtId="0" fontId="10" fillId="0" borderId="0" xfId="7" applyFont="1" applyFill="1" applyBorder="1" applyAlignment="1">
      <alignment horizontal="center" vertical="center" wrapText="1"/>
    </xf>
    <xf numFmtId="0" fontId="11" fillId="0" borderId="0" xfId="7" applyFont="1" applyFill="1" applyBorder="1" applyAlignment="1">
      <alignment horizontal="center" vertical="center" wrapText="1"/>
    </xf>
    <xf numFmtId="0" fontId="6" fillId="0" borderId="0" xfId="7" applyFont="1" applyFill="1" applyBorder="1" applyAlignment="1">
      <alignment vertical="center" wrapText="1"/>
    </xf>
    <xf numFmtId="0" fontId="11" fillId="0" borderId="0" xfId="7" applyFont="1" applyFill="1" applyBorder="1" applyAlignment="1">
      <alignment vertical="center" wrapText="1"/>
    </xf>
    <xf numFmtId="0" fontId="10" fillId="0" borderId="0" xfId="7" applyFont="1" applyFill="1" applyBorder="1" applyAlignment="1">
      <alignment horizontal="left" vertical="center" wrapText="1"/>
    </xf>
    <xf numFmtId="0" fontId="10" fillId="2" borderId="0" xfId="7" applyFont="1" applyFill="1" applyBorder="1" applyAlignment="1">
      <alignment horizontal="left" vertical="center" wrapText="1"/>
    </xf>
    <xf numFmtId="0" fontId="10" fillId="2" borderId="0" xfId="7" applyFont="1" applyFill="1" applyBorder="1" applyAlignment="1">
      <alignment horizontal="center" vertical="center" wrapText="1"/>
    </xf>
    <xf numFmtId="177" fontId="10" fillId="0" borderId="0" xfId="7" applyNumberFormat="1" applyFont="1" applyFill="1" applyBorder="1" applyAlignment="1">
      <alignment horizontal="center" vertical="center" wrapText="1"/>
    </xf>
    <xf numFmtId="0" fontId="7" fillId="0" borderId="0" xfId="7" applyFont="1" applyFill="1" applyBorder="1" applyAlignment="1">
      <alignment horizontal="left" vertical="center" wrapText="1"/>
    </xf>
    <xf numFmtId="0" fontId="11" fillId="0" borderId="0" xfId="7" applyFont="1" applyFill="1" applyBorder="1" applyAlignment="1">
      <alignment horizontal="left" vertical="center" wrapText="1"/>
    </xf>
    <xf numFmtId="0" fontId="11" fillId="2" borderId="0" xfId="7" applyFont="1" applyFill="1" applyBorder="1" applyAlignment="1">
      <alignment horizontal="center" vertical="center" wrapText="1"/>
    </xf>
    <xf numFmtId="177" fontId="11" fillId="0" borderId="0" xfId="7" applyNumberFormat="1" applyFont="1" applyFill="1" applyBorder="1" applyAlignment="1">
      <alignment horizontal="center" vertical="center" wrapText="1"/>
    </xf>
    <xf numFmtId="0" fontId="13" fillId="0" borderId="0" xfId="7" applyFont="1" applyFill="1" applyBorder="1" applyAlignment="1">
      <alignment horizontal="center" vertical="center" wrapText="1"/>
    </xf>
    <xf numFmtId="0" fontId="11" fillId="0" borderId="0" xfId="7" applyFont="1" applyFill="1" applyBorder="1" applyAlignment="1">
      <alignment horizontal="right" vertical="center" wrapText="1"/>
    </xf>
    <xf numFmtId="177" fontId="13" fillId="3" borderId="4" xfId="7" applyNumberFormat="1" applyFont="1" applyFill="1" applyBorder="1" applyAlignment="1">
      <alignment horizontal="center" vertical="center" wrapText="1"/>
    </xf>
    <xf numFmtId="0" fontId="14" fillId="0" borderId="4" xfId="1" applyNumberFormat="1" applyFont="1" applyFill="1" applyBorder="1" applyAlignment="1">
      <alignment horizontal="center" vertical="center" wrapText="1"/>
    </xf>
    <xf numFmtId="43" fontId="14" fillId="0" borderId="4" xfId="1" applyNumberFormat="1" applyFont="1" applyFill="1" applyBorder="1" applyAlignment="1">
      <alignment horizontal="center" vertical="center" wrapText="1"/>
    </xf>
    <xf numFmtId="0" fontId="9" fillId="0" borderId="4" xfId="7" applyFont="1" applyFill="1" applyBorder="1" applyAlignment="1">
      <alignment horizontal="center" vertical="center" wrapText="1"/>
    </xf>
    <xf numFmtId="0" fontId="15" fillId="0" borderId="4" xfId="1" applyNumberFormat="1" applyFont="1" applyFill="1" applyBorder="1" applyAlignment="1">
      <alignment horizontal="center" vertical="center" wrapText="1"/>
    </xf>
    <xf numFmtId="0" fontId="13" fillId="0" borderId="4" xfId="7" applyFont="1" applyFill="1" applyBorder="1" applyAlignment="1">
      <alignment horizontal="center" vertical="center" wrapText="1"/>
    </xf>
    <xf numFmtId="49" fontId="16" fillId="0" borderId="4" xfId="0" applyNumberFormat="1" applyFont="1" applyFill="1" applyBorder="1" applyAlignment="1">
      <alignment horizontal="center" vertical="center"/>
    </xf>
    <xf numFmtId="43" fontId="17" fillId="0" borderId="4" xfId="1" applyNumberFormat="1" applyFont="1" applyFill="1" applyBorder="1" applyAlignment="1">
      <alignment horizontal="center" vertical="center" wrapText="1"/>
    </xf>
    <xf numFmtId="0" fontId="10" fillId="0" borderId="4" xfId="7" applyFont="1" applyFill="1" applyBorder="1" applyAlignment="1">
      <alignment horizontal="center" vertical="center" wrapText="1"/>
    </xf>
    <xf numFmtId="0" fontId="17" fillId="0" borderId="4" xfId="1" applyNumberFormat="1" applyFont="1" applyFill="1" applyBorder="1" applyAlignment="1">
      <alignment horizontal="center" vertical="center" wrapText="1"/>
    </xf>
    <xf numFmtId="0" fontId="11" fillId="0" borderId="4" xfId="7" applyFont="1" applyFill="1" applyBorder="1" applyAlignment="1">
      <alignment horizontal="center" vertical="center" wrapText="1"/>
    </xf>
    <xf numFmtId="0" fontId="10" fillId="0" borderId="0" xfId="7" applyFont="1" applyFill="1" applyBorder="1" applyAlignment="1">
      <alignment vertical="center" wrapText="1"/>
    </xf>
    <xf numFmtId="0" fontId="16" fillId="0" borderId="4" xfId="0" applyFont="1" applyFill="1" applyBorder="1" applyAlignment="1">
      <alignment horizontal="center" vertical="center" wrapText="1"/>
    </xf>
    <xf numFmtId="176" fontId="17" fillId="0" borderId="4" xfId="1" applyNumberFormat="1" applyFont="1" applyFill="1" applyBorder="1" applyAlignment="1">
      <alignment horizontal="center" vertical="center" wrapText="1"/>
    </xf>
    <xf numFmtId="49" fontId="18" fillId="0" borderId="4" xfId="0" applyNumberFormat="1" applyFont="1" applyFill="1" applyBorder="1" applyAlignment="1">
      <alignment horizontal="center" vertical="center"/>
    </xf>
    <xf numFmtId="0" fontId="19" fillId="0" borderId="4" xfId="0" applyFont="1" applyFill="1" applyBorder="1" applyAlignment="1">
      <alignment horizontal="center" vertical="center" wrapText="1"/>
    </xf>
    <xf numFmtId="0" fontId="19" fillId="0" borderId="7" xfId="0" applyFont="1" applyFill="1" applyBorder="1" applyAlignment="1">
      <alignment horizontal="center" vertical="center" wrapText="1"/>
    </xf>
    <xf numFmtId="177" fontId="10" fillId="0" borderId="0" xfId="7" applyNumberFormat="1" applyFont="1" applyFill="1" applyBorder="1" applyAlignment="1">
      <alignment vertical="center" wrapText="1"/>
    </xf>
    <xf numFmtId="0" fontId="20" fillId="0" borderId="4" xfId="0" applyFont="1" applyFill="1" applyBorder="1" applyAlignment="1">
      <alignment horizontal="center" vertical="center" wrapText="1"/>
    </xf>
    <xf numFmtId="0" fontId="21" fillId="0" borderId="4" xfId="0" applyFont="1" applyFill="1" applyBorder="1" applyAlignment="1">
      <alignment horizontal="center" vertical="center" wrapText="1"/>
    </xf>
    <xf numFmtId="49" fontId="22" fillId="0" borderId="4" xfId="0" applyNumberFormat="1" applyFont="1" applyFill="1" applyBorder="1" applyAlignment="1">
      <alignment vertical="center" wrapText="1"/>
    </xf>
    <xf numFmtId="0" fontId="22" fillId="0" borderId="4" xfId="0" applyFont="1" applyFill="1" applyBorder="1" applyAlignment="1">
      <alignment horizontal="center" vertical="center" wrapText="1"/>
    </xf>
    <xf numFmtId="177" fontId="13" fillId="2" borderId="4" xfId="7" applyNumberFormat="1" applyFont="1" applyFill="1" applyBorder="1" applyAlignment="1">
      <alignment horizontal="center" vertical="center" wrapText="1"/>
    </xf>
    <xf numFmtId="49" fontId="16" fillId="0" borderId="4" xfId="0" applyNumberFormat="1" applyFont="1" applyFill="1" applyBorder="1" applyAlignment="1">
      <alignment vertical="center" wrapText="1"/>
    </xf>
    <xf numFmtId="177" fontId="10" fillId="2" borderId="4" xfId="7" applyNumberFormat="1" applyFont="1" applyFill="1" applyBorder="1" applyAlignment="1">
      <alignment horizontal="center" vertical="center" wrapText="1"/>
    </xf>
    <xf numFmtId="177" fontId="6" fillId="4" borderId="4" xfId="7" applyNumberFormat="1" applyFont="1" applyFill="1" applyBorder="1" applyAlignment="1">
      <alignment horizontal="center" vertical="center" wrapText="1"/>
    </xf>
    <xf numFmtId="0" fontId="23" fillId="0" borderId="0" xfId="0" applyFont="1"/>
    <xf numFmtId="0" fontId="24" fillId="0" borderId="0" xfId="0" applyFont="1" applyFill="1" applyBorder="1" applyAlignment="1"/>
    <xf numFmtId="0" fontId="0" fillId="0" borderId="0" xfId="0" applyFont="1" applyFill="1" applyBorder="1" applyAlignment="1"/>
    <xf numFmtId="0" fontId="7" fillId="0" borderId="0" xfId="0" applyFont="1" applyFill="1" applyBorder="1" applyAlignment="1"/>
    <xf numFmtId="0" fontId="29" fillId="0" borderId="4" xfId="0" applyFont="1" applyFill="1" applyBorder="1" applyAlignment="1">
      <alignment horizontal="center" vertical="center" wrapText="1"/>
    </xf>
    <xf numFmtId="0" fontId="29" fillId="0" borderId="4" xfId="0" applyNumberFormat="1" applyFont="1" applyFill="1" applyBorder="1" applyAlignment="1">
      <alignment vertical="center"/>
    </xf>
    <xf numFmtId="178" fontId="30" fillId="0" borderId="4" xfId="0" applyNumberFormat="1" applyFont="1" applyFill="1" applyBorder="1" applyAlignment="1">
      <alignment horizontal="center" vertical="center"/>
    </xf>
    <xf numFmtId="178" fontId="30" fillId="0" borderId="8" xfId="9" applyNumberFormat="1" applyFont="1" applyFill="1" applyBorder="1" applyAlignment="1">
      <alignment horizontal="right" vertical="center"/>
    </xf>
    <xf numFmtId="178" fontId="31" fillId="0" borderId="4" xfId="0" applyNumberFormat="1" applyFont="1" applyFill="1" applyBorder="1" applyAlignment="1">
      <alignment horizontal="center" vertical="center"/>
    </xf>
    <xf numFmtId="178" fontId="31" fillId="0" borderId="9" xfId="9" applyNumberFormat="1" applyFont="1" applyFill="1" applyBorder="1" applyAlignment="1">
      <alignment horizontal="right" vertical="center"/>
    </xf>
    <xf numFmtId="178" fontId="30" fillId="0" borderId="9" xfId="9" applyNumberFormat="1" applyFont="1" applyFill="1" applyBorder="1" applyAlignment="1">
      <alignment horizontal="right" vertical="center"/>
    </xf>
    <xf numFmtId="179" fontId="29" fillId="0" borderId="4" xfId="0" applyNumberFormat="1" applyFont="1" applyFill="1" applyBorder="1" applyAlignment="1">
      <alignment vertical="center"/>
    </xf>
    <xf numFmtId="0" fontId="8" fillId="0" borderId="4" xfId="0" applyFont="1" applyFill="1" applyBorder="1" applyAlignment="1">
      <alignment horizontal="center" vertical="center"/>
    </xf>
    <xf numFmtId="179" fontId="32" fillId="0" borderId="4" xfId="0" applyNumberFormat="1" applyFont="1" applyFill="1" applyBorder="1" applyAlignment="1">
      <alignment horizontal="center" vertical="center"/>
    </xf>
    <xf numFmtId="179" fontId="23" fillId="0" borderId="4" xfId="0" applyNumberFormat="1" applyFont="1" applyFill="1" applyBorder="1" applyAlignment="1">
      <alignment horizontal="center" vertical="center"/>
    </xf>
    <xf numFmtId="0" fontId="33" fillId="0" borderId="0" xfId="0" applyNumberFormat="1" applyFont="1" applyFill="1" applyBorder="1" applyAlignment="1"/>
    <xf numFmtId="0" fontId="29" fillId="0" borderId="0" xfId="0" applyNumberFormat="1" applyFont="1" applyFill="1" applyBorder="1" applyAlignment="1"/>
    <xf numFmtId="0" fontId="34" fillId="0" borderId="0" xfId="0" applyNumberFormat="1" applyFont="1" applyFill="1" applyBorder="1" applyAlignment="1">
      <alignment horizontal="left"/>
    </xf>
    <xf numFmtId="0" fontId="34" fillId="0" borderId="0" xfId="0" applyNumberFormat="1" applyFont="1" applyFill="1" applyBorder="1" applyAlignment="1"/>
    <xf numFmtId="0" fontId="35" fillId="0" borderId="0" xfId="0" applyNumberFormat="1" applyFont="1" applyFill="1" applyBorder="1" applyAlignment="1">
      <alignment horizontal="right" vertical="top"/>
    </xf>
    <xf numFmtId="0" fontId="37" fillId="0" borderId="0" xfId="0" applyNumberFormat="1" applyFont="1" applyFill="1" applyBorder="1" applyAlignment="1">
      <alignment horizontal="left"/>
    </xf>
    <xf numFmtId="0" fontId="35" fillId="0" borderId="0" xfId="0" applyNumberFormat="1" applyFont="1" applyFill="1" applyBorder="1" applyAlignment="1">
      <alignment horizontal="right"/>
    </xf>
    <xf numFmtId="0" fontId="34" fillId="0" borderId="1" xfId="0" applyNumberFormat="1" applyFont="1" applyFill="1" applyBorder="1" applyAlignment="1">
      <alignment horizontal="right"/>
    </xf>
    <xf numFmtId="0" fontId="29" fillId="0" borderId="3" xfId="0" applyNumberFormat="1" applyFont="1" applyFill="1" applyBorder="1" applyAlignment="1">
      <alignment horizontal="center" vertical="center"/>
    </xf>
    <xf numFmtId="0" fontId="34" fillId="0" borderId="3" xfId="0" applyNumberFormat="1" applyFont="1" applyFill="1" applyBorder="1" applyAlignment="1">
      <alignment horizontal="left" vertical="center"/>
    </xf>
    <xf numFmtId="180" fontId="29" fillId="0" borderId="3" xfId="0" applyNumberFormat="1" applyFont="1" applyFill="1" applyBorder="1" applyAlignment="1">
      <alignment horizontal="center" vertical="center"/>
    </xf>
    <xf numFmtId="180" fontId="29" fillId="0" borderId="4" xfId="0" applyNumberFormat="1" applyFont="1" applyFill="1" applyBorder="1" applyAlignment="1">
      <alignment horizontal="center" vertical="center"/>
    </xf>
    <xf numFmtId="179" fontId="29" fillId="0" borderId="4" xfId="0" applyNumberFormat="1" applyFont="1" applyFill="1" applyBorder="1" applyAlignment="1">
      <alignment horizontal="center" vertical="center"/>
    </xf>
    <xf numFmtId="0" fontId="34" fillId="0" borderId="4" xfId="0" applyNumberFormat="1" applyFont="1" applyFill="1" applyBorder="1" applyAlignment="1"/>
    <xf numFmtId="181" fontId="29" fillId="0" borderId="4" xfId="0" applyNumberFormat="1" applyFont="1" applyFill="1" applyBorder="1" applyAlignment="1">
      <alignment horizontal="left" vertical="center"/>
    </xf>
    <xf numFmtId="0" fontId="29" fillId="0" borderId="4" xfId="0" applyNumberFormat="1" applyFont="1" applyFill="1" applyBorder="1" applyAlignment="1"/>
    <xf numFmtId="181" fontId="34" fillId="0" borderId="4" xfId="0" applyNumberFormat="1" applyFont="1" applyFill="1" applyBorder="1" applyAlignment="1">
      <alignment horizontal="left" vertical="center"/>
    </xf>
    <xf numFmtId="0" fontId="34" fillId="0" borderId="4" xfId="0" applyNumberFormat="1" applyFont="1" applyFill="1" applyBorder="1" applyAlignment="1">
      <alignment vertical="center"/>
    </xf>
    <xf numFmtId="180" fontId="34" fillId="0" borderId="4" xfId="0" applyNumberFormat="1" applyFont="1" applyFill="1" applyBorder="1" applyAlignment="1">
      <alignment horizontal="center" vertical="center"/>
    </xf>
    <xf numFmtId="0" fontId="34" fillId="0" borderId="4" xfId="0" applyNumberFormat="1" applyFont="1" applyFill="1" applyBorder="1" applyAlignment="1">
      <alignment horizontal="center" vertical="center"/>
    </xf>
    <xf numFmtId="179" fontId="34" fillId="0" borderId="4" xfId="0" applyNumberFormat="1" applyFont="1" applyFill="1" applyBorder="1" applyAlignment="1">
      <alignment horizontal="center" vertical="center"/>
    </xf>
    <xf numFmtId="0" fontId="35" fillId="0" borderId="10" xfId="0" applyNumberFormat="1" applyFont="1" applyFill="1" applyBorder="1" applyAlignment="1">
      <alignment horizontal="left" vertical="center"/>
    </xf>
    <xf numFmtId="0" fontId="35" fillId="0" borderId="0" xfId="0" applyNumberFormat="1" applyFont="1" applyFill="1" applyBorder="1" applyAlignment="1"/>
    <xf numFmtId="179" fontId="34" fillId="0" borderId="0" xfId="0" applyNumberFormat="1" applyFont="1" applyFill="1" applyBorder="1" applyAlignment="1"/>
    <xf numFmtId="0" fontId="35" fillId="0" borderId="0" xfId="0" applyNumberFormat="1" applyFont="1" applyFill="1" applyBorder="1" applyAlignment="1">
      <alignment horizontal="left"/>
    </xf>
    <xf numFmtId="0" fontId="34" fillId="0" borderId="0" xfId="0" applyNumberFormat="1" applyFont="1" applyFill="1" applyBorder="1" applyAlignment="1">
      <alignment horizontal="right"/>
    </xf>
    <xf numFmtId="0" fontId="26" fillId="0" borderId="4" xfId="0" applyNumberFormat="1" applyFont="1" applyFill="1" applyBorder="1" applyAlignment="1">
      <alignment horizontal="center" vertical="center"/>
    </xf>
    <xf numFmtId="0" fontId="29" fillId="0" borderId="4" xfId="0" applyNumberFormat="1" applyFont="1" applyFill="1" applyBorder="1" applyAlignment="1">
      <alignment vertical="center" wrapText="1"/>
    </xf>
    <xf numFmtId="0" fontId="29" fillId="0" borderId="4" xfId="0" applyNumberFormat="1" applyFont="1" applyFill="1" applyBorder="1" applyAlignment="1">
      <alignment horizontal="center" vertical="center"/>
    </xf>
    <xf numFmtId="0" fontId="34" fillId="0" borderId="4" xfId="0" applyNumberFormat="1" applyFont="1" applyFill="1" applyBorder="1" applyAlignment="1">
      <alignment vertical="center" wrapText="1"/>
    </xf>
    <xf numFmtId="0" fontId="38" fillId="0" borderId="4" xfId="0" applyNumberFormat="1" applyFont="1" applyFill="1" applyBorder="1" applyAlignment="1">
      <alignment vertical="center" wrapText="1"/>
    </xf>
    <xf numFmtId="0" fontId="29" fillId="0" borderId="4" xfId="0" applyNumberFormat="1" applyFont="1" applyFill="1" applyBorder="1" applyAlignment="1">
      <alignment horizontal="center" vertical="center" wrapText="1"/>
    </xf>
    <xf numFmtId="0" fontId="34" fillId="0" borderId="4" xfId="0" applyNumberFormat="1" applyFont="1" applyFill="1" applyBorder="1" applyAlignment="1">
      <alignment horizontal="left"/>
    </xf>
    <xf numFmtId="0" fontId="29" fillId="0" borderId="4" xfId="0" applyNumberFormat="1" applyFont="1" applyFill="1" applyBorder="1" applyAlignment="1">
      <alignment horizontal="left"/>
    </xf>
    <xf numFmtId="0" fontId="8" fillId="0" borderId="0" xfId="0" applyFont="1"/>
    <xf numFmtId="0" fontId="34" fillId="0" borderId="0" xfId="0" applyFont="1"/>
    <xf numFmtId="0" fontId="39" fillId="0" borderId="0" xfId="0" applyFont="1" applyAlignment="1">
      <alignment horizontal="center"/>
    </xf>
    <xf numFmtId="0" fontId="8" fillId="0" borderId="0" xfId="0" applyFont="1" applyAlignment="1">
      <alignment horizontal="center"/>
    </xf>
    <xf numFmtId="0" fontId="29" fillId="0" borderId="0" xfId="0" applyFont="1" applyAlignment="1">
      <alignment horizontal="center"/>
    </xf>
    <xf numFmtId="0" fontId="0" fillId="0" borderId="0" xfId="0" applyAlignment="1">
      <alignment horizontal="center"/>
    </xf>
    <xf numFmtId="0" fontId="8" fillId="0" borderId="4" xfId="0" applyFont="1" applyBorder="1" applyAlignment="1">
      <alignment horizontal="center" vertical="center"/>
    </xf>
    <xf numFmtId="0" fontId="8" fillId="0" borderId="4" xfId="0" applyFont="1" applyBorder="1" applyAlignment="1">
      <alignment horizontal="center"/>
    </xf>
    <xf numFmtId="0" fontId="0" fillId="0" borderId="4" xfId="0" applyFont="1" applyBorder="1" applyAlignment="1">
      <alignment vertical="center"/>
    </xf>
    <xf numFmtId="180" fontId="34" fillId="0" borderId="4" xfId="0" applyNumberFormat="1" applyFont="1" applyBorder="1" applyAlignment="1">
      <alignment horizontal="center" vertical="center"/>
    </xf>
    <xf numFmtId="180" fontId="0" fillId="0" borderId="4" xfId="0" applyNumberFormat="1" applyFont="1" applyBorder="1" applyAlignment="1">
      <alignment horizontal="center" vertical="center"/>
    </xf>
    <xf numFmtId="179" fontId="0" fillId="0" borderId="4" xfId="0" applyNumberFormat="1" applyFont="1" applyBorder="1" applyAlignment="1">
      <alignment horizontal="center" vertical="center"/>
    </xf>
    <xf numFmtId="0" fontId="16" fillId="0" borderId="4" xfId="0" applyFont="1" applyBorder="1" applyAlignment="1">
      <alignment wrapText="1"/>
    </xf>
    <xf numFmtId="180" fontId="40" fillId="0" borderId="4" xfId="11" applyNumberFormat="1" applyFont="1" applyFill="1" applyBorder="1" applyAlignment="1">
      <alignment horizontal="center" vertical="center"/>
    </xf>
    <xf numFmtId="0" fontId="16" fillId="0" borderId="4" xfId="0" applyFont="1" applyBorder="1"/>
    <xf numFmtId="0" fontId="8" fillId="0" borderId="4" xfId="0" applyFont="1" applyBorder="1" applyAlignment="1">
      <alignment vertical="center"/>
    </xf>
    <xf numFmtId="180" fontId="29" fillId="0" borderId="4" xfId="0" applyNumberFormat="1" applyFont="1" applyBorder="1" applyAlignment="1">
      <alignment horizontal="center" vertical="center"/>
    </xf>
    <xf numFmtId="179" fontId="8" fillId="0" borderId="4" xfId="0" applyNumberFormat="1" applyFont="1" applyBorder="1" applyAlignment="1">
      <alignment horizontal="center" vertical="center"/>
    </xf>
    <xf numFmtId="0" fontId="18" fillId="0" borderId="4" xfId="0" applyFont="1" applyBorder="1" applyAlignment="1">
      <alignment wrapText="1"/>
    </xf>
    <xf numFmtId="180" fontId="0" fillId="0" borderId="4" xfId="0" applyNumberFormat="1" applyBorder="1" applyAlignment="1">
      <alignment horizontal="center" vertical="center"/>
    </xf>
    <xf numFmtId="0" fontId="18" fillId="0" borderId="4" xfId="0" applyFont="1" applyBorder="1"/>
    <xf numFmtId="0" fontId="0" fillId="0" borderId="0" xfId="0" applyFont="1"/>
    <xf numFmtId="0" fontId="41" fillId="0" borderId="0" xfId="0" applyFont="1"/>
    <xf numFmtId="3" fontId="0" fillId="5" borderId="4" xfId="0" applyNumberFormat="1" applyFont="1" applyFill="1" applyBorder="1" applyAlignment="1" applyProtection="1">
      <alignment vertical="center"/>
      <protection locked="0"/>
    </xf>
    <xf numFmtId="180" fontId="29" fillId="0" borderId="3" xfId="0" applyNumberFormat="1" applyFont="1" applyBorder="1" applyAlignment="1">
      <alignment horizontal="center" vertical="center" wrapText="1"/>
    </xf>
    <xf numFmtId="180" fontId="8" fillId="0" borderId="3" xfId="0" applyNumberFormat="1" applyFont="1" applyBorder="1" applyAlignment="1">
      <alignment horizontal="center" vertical="center"/>
    </xf>
    <xf numFmtId="0" fontId="0" fillId="0" borderId="4" xfId="0" applyFont="1" applyBorder="1"/>
    <xf numFmtId="0" fontId="42" fillId="5" borderId="4" xfId="0" applyFont="1" applyFill="1" applyBorder="1" applyAlignment="1" applyProtection="1">
      <alignment vertical="center"/>
      <protection locked="0"/>
    </xf>
    <xf numFmtId="180" fontId="8" fillId="0" borderId="4" xfId="0" applyNumberFormat="1" applyFont="1" applyBorder="1" applyAlignment="1">
      <alignment horizontal="center" vertical="center"/>
    </xf>
    <xf numFmtId="0" fontId="0" fillId="5" borderId="4" xfId="0" applyFont="1" applyFill="1" applyBorder="1" applyAlignment="1" applyProtection="1">
      <alignment vertical="center"/>
      <protection locked="0"/>
    </xf>
    <xf numFmtId="0" fontId="41" fillId="0" borderId="4" xfId="0" applyFont="1" applyBorder="1" applyAlignment="1">
      <alignment vertical="center" wrapText="1"/>
    </xf>
    <xf numFmtId="0" fontId="8" fillId="0" borderId="4" xfId="0" applyFont="1" applyBorder="1"/>
    <xf numFmtId="180" fontId="34" fillId="0" borderId="3" xfId="0" applyNumberFormat="1" applyFont="1" applyBorder="1" applyAlignment="1">
      <alignment horizontal="center" vertical="center"/>
    </xf>
    <xf numFmtId="179" fontId="0" fillId="0" borderId="4" xfId="0" applyNumberFormat="1" applyBorder="1" applyAlignment="1">
      <alignment horizontal="center" vertical="center"/>
    </xf>
    <xf numFmtId="180" fontId="34" fillId="0" borderId="0" xfId="0" applyNumberFormat="1" applyFont="1" applyAlignment="1">
      <alignment horizontal="center" vertical="center"/>
    </xf>
    <xf numFmtId="180" fontId="34" fillId="0" borderId="11" xfId="0" applyNumberFormat="1" applyFont="1" applyFill="1" applyBorder="1" applyAlignment="1">
      <alignment horizontal="center" vertical="center"/>
    </xf>
    <xf numFmtId="0" fontId="32" fillId="0" borderId="4" xfId="0" applyFont="1" applyBorder="1" applyAlignment="1">
      <alignment vertical="center"/>
    </xf>
    <xf numFmtId="179" fontId="0" fillId="0" borderId="0" xfId="0" applyNumberFormat="1"/>
    <xf numFmtId="179" fontId="8" fillId="0" borderId="4" xfId="0" applyNumberFormat="1" applyFont="1" applyBorder="1" applyAlignment="1">
      <alignment horizontal="center"/>
    </xf>
    <xf numFmtId="180" fontId="29" fillId="0" borderId="3" xfId="0" applyNumberFormat="1" applyFont="1" applyBorder="1" applyAlignment="1">
      <alignment horizontal="center" vertical="center"/>
    </xf>
    <xf numFmtId="0" fontId="44" fillId="0" borderId="4" xfId="2" applyNumberFormat="1" applyFont="1" applyFill="1" applyBorder="1" applyAlignment="1" applyProtection="1">
      <alignment vertical="center"/>
      <protection locked="0"/>
    </xf>
    <xf numFmtId="0" fontId="0" fillId="0" borderId="4" xfId="0" applyBorder="1"/>
    <xf numFmtId="0" fontId="41" fillId="0" borderId="4" xfId="2" applyNumberFormat="1" applyFont="1" applyFill="1" applyBorder="1" applyAlignment="1" applyProtection="1">
      <alignment vertical="center"/>
      <protection locked="0"/>
    </xf>
    <xf numFmtId="0" fontId="41" fillId="0" borderId="4" xfId="0" applyFont="1" applyBorder="1" applyAlignment="1">
      <alignment vertical="center"/>
    </xf>
    <xf numFmtId="0" fontId="41" fillId="0" borderId="4" xfId="0" applyFont="1" applyFill="1" applyBorder="1" applyAlignment="1">
      <alignment horizontal="left" vertical="center" wrapText="1"/>
    </xf>
    <xf numFmtId="0" fontId="0" fillId="0" borderId="4" xfId="0" applyFont="1" applyBorder="1" applyAlignment="1">
      <alignment vertical="center" wrapText="1"/>
    </xf>
    <xf numFmtId="0" fontId="0" fillId="0" borderId="4" xfId="0" applyNumberFormat="1" applyFont="1" applyBorder="1" applyAlignment="1">
      <alignment wrapText="1"/>
    </xf>
    <xf numFmtId="0" fontId="43" fillId="0" borderId="12" xfId="0" applyFont="1" applyBorder="1" applyAlignment="1">
      <alignment vertical="center"/>
    </xf>
    <xf numFmtId="180" fontId="0" fillId="0" borderId="0" xfId="0" applyNumberFormat="1"/>
    <xf numFmtId="0" fontId="50" fillId="0" borderId="4" xfId="0" applyFont="1" applyBorder="1"/>
    <xf numFmtId="180" fontId="49" fillId="0" borderId="4" xfId="0" applyNumberFormat="1" applyFont="1" applyBorder="1" applyAlignment="1">
      <alignment horizontal="center" vertical="center"/>
    </xf>
    <xf numFmtId="179" fontId="49" fillId="0" borderId="4" xfId="0" applyNumberFormat="1" applyFont="1" applyBorder="1" applyAlignment="1">
      <alignment horizontal="center" vertical="center"/>
    </xf>
    <xf numFmtId="0" fontId="41" fillId="0" borderId="4" xfId="0" applyFont="1" applyBorder="1" applyAlignment="1">
      <alignment wrapText="1"/>
    </xf>
    <xf numFmtId="0" fontId="39" fillId="0" borderId="0" xfId="0" applyFont="1" applyAlignment="1">
      <alignment horizontal="center" vertical="center"/>
    </xf>
    <xf numFmtId="0" fontId="8" fillId="0" borderId="0" xfId="0" applyFont="1" applyAlignment="1">
      <alignment horizontal="center" vertical="center"/>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28"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39" fillId="0" borderId="0" xfId="0" applyFont="1" applyAlignment="1">
      <alignment horizontal="center"/>
    </xf>
    <xf numFmtId="0" fontId="8" fillId="0" borderId="0" xfId="0" applyFont="1" applyAlignment="1">
      <alignment horizontal="center"/>
    </xf>
    <xf numFmtId="0" fontId="36" fillId="0" borderId="0" xfId="0" applyNumberFormat="1" applyFont="1" applyFill="1" applyBorder="1" applyAlignment="1">
      <alignment horizontal="center"/>
    </xf>
    <xf numFmtId="0" fontId="29" fillId="0" borderId="5" xfId="0" applyNumberFormat="1" applyFont="1" applyFill="1" applyBorder="1" applyAlignment="1">
      <alignment horizontal="center" vertical="center"/>
    </xf>
    <xf numFmtId="0" fontId="29" fillId="0" borderId="7" xfId="0" applyNumberFormat="1" applyFont="1" applyFill="1" applyBorder="1" applyAlignment="1">
      <alignment horizontal="center" vertical="center"/>
    </xf>
    <xf numFmtId="0" fontId="29" fillId="0" borderId="2" xfId="0" applyNumberFormat="1" applyFont="1" applyFill="1" applyBorder="1" applyAlignment="1">
      <alignment horizontal="center" vertical="center"/>
    </xf>
    <xf numFmtId="0" fontId="29" fillId="0" borderId="3" xfId="0" applyNumberFormat="1" applyFont="1" applyFill="1" applyBorder="1" applyAlignment="1">
      <alignment horizontal="center" vertical="center"/>
    </xf>
    <xf numFmtId="0" fontId="29" fillId="0" borderId="2" xfId="0" applyNumberFormat="1" applyFont="1" applyFill="1" applyBorder="1" applyAlignment="1">
      <alignment horizontal="center" vertical="center" wrapText="1"/>
    </xf>
    <xf numFmtId="0" fontId="29" fillId="0" borderId="3" xfId="0" applyNumberFormat="1" applyFont="1" applyFill="1" applyBorder="1" applyAlignment="1">
      <alignment horizontal="center" vertical="center" wrapText="1"/>
    </xf>
    <xf numFmtId="0" fontId="25" fillId="0" borderId="0" xfId="0" applyFont="1" applyFill="1" applyBorder="1" applyAlignment="1">
      <alignment horizontal="center"/>
    </xf>
    <xf numFmtId="0" fontId="27" fillId="0" borderId="5" xfId="0" applyFont="1" applyFill="1" applyBorder="1" applyAlignment="1">
      <alignment horizontal="left" vertical="center" wrapText="1"/>
    </xf>
    <xf numFmtId="0" fontId="27" fillId="0" borderId="6" xfId="0" applyFont="1" applyFill="1" applyBorder="1" applyAlignment="1">
      <alignment horizontal="left" vertical="center" wrapText="1"/>
    </xf>
    <xf numFmtId="0" fontId="27" fillId="0" borderId="7" xfId="0" applyFont="1" applyFill="1" applyBorder="1" applyAlignment="1">
      <alignment horizontal="left" vertical="center" wrapText="1"/>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31" fillId="0" borderId="10" xfId="0" applyNumberFormat="1" applyFont="1" applyFill="1" applyBorder="1" applyAlignment="1">
      <alignment horizontal="left" vertical="center" wrapText="1"/>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26"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12" fillId="0" borderId="0" xfId="7" applyFont="1" applyFill="1" applyBorder="1" applyAlignment="1">
      <alignment horizontal="center" vertical="center" wrapText="1"/>
    </xf>
    <xf numFmtId="0" fontId="6" fillId="4" borderId="5" xfId="7" applyFont="1" applyFill="1" applyBorder="1" applyAlignment="1">
      <alignment horizontal="center" vertical="center" wrapText="1"/>
    </xf>
    <xf numFmtId="0" fontId="6" fillId="4" borderId="6" xfId="7" applyFont="1" applyFill="1" applyBorder="1" applyAlignment="1">
      <alignment horizontal="center" vertical="center" wrapText="1"/>
    </xf>
    <xf numFmtId="0" fontId="6" fillId="4" borderId="7" xfId="7" applyFont="1" applyFill="1" applyBorder="1" applyAlignment="1">
      <alignment horizontal="center" vertical="center" wrapText="1"/>
    </xf>
    <xf numFmtId="0" fontId="3" fillId="0" borderId="0"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177" fontId="6" fillId="0" borderId="2" xfId="0" applyNumberFormat="1" applyFont="1" applyFill="1" applyBorder="1" applyAlignment="1">
      <alignment horizontal="center" vertical="center" wrapText="1"/>
    </xf>
    <xf numFmtId="177" fontId="6" fillId="0" borderId="3"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cellXfs>
  <cellStyles count="25">
    <cellStyle name="Normal" xfId="9"/>
    <cellStyle name="常规" xfId="0" builtinId="0"/>
    <cellStyle name="常规 10" xfId="7"/>
    <cellStyle name="常规 11" xfId="10"/>
    <cellStyle name="常规 12" xfId="4"/>
    <cellStyle name="常规 13" xfId="12"/>
    <cellStyle name="常规 14" xfId="13"/>
    <cellStyle name="常规 16" xfId="5"/>
    <cellStyle name="常规 17" xfId="14"/>
    <cellStyle name="常规 2" xfId="15"/>
    <cellStyle name="常规 2 2" xfId="6"/>
    <cellStyle name="常规 2 3" xfId="8"/>
    <cellStyle name="常规 2 4" xfId="11"/>
    <cellStyle name="常规 3" xfId="16"/>
    <cellStyle name="常规 4" xfId="17"/>
    <cellStyle name="常规 5" xfId="18"/>
    <cellStyle name="常规 5 2" xfId="3"/>
    <cellStyle name="常规 6" xfId="2"/>
    <cellStyle name="常规 6 2" xfId="19"/>
    <cellStyle name="常规 7" xfId="20"/>
    <cellStyle name="常规 7 2" xfId="21"/>
    <cellStyle name="常规 8" xfId="22"/>
    <cellStyle name="常规 9" xfId="23"/>
    <cellStyle name="千位分隔" xfId="1" builtinId="3"/>
    <cellStyle name="千位分隔 2" xfId="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showZeros="0" workbookViewId="0">
      <selection activeCell="I18" sqref="I18"/>
    </sheetView>
  </sheetViews>
  <sheetFormatPr defaultColWidth="9" defaultRowHeight="14.25"/>
  <cols>
    <col min="1" max="1" width="32" customWidth="1"/>
    <col min="2" max="2" width="10.25" style="110" customWidth="1"/>
    <col min="3" max="3" width="12.375" customWidth="1"/>
    <col min="4" max="4" width="13" customWidth="1"/>
    <col min="5" max="5" width="11.875" style="146" customWidth="1"/>
    <col min="6" max="6" width="41" customWidth="1"/>
  </cols>
  <sheetData>
    <row r="1" spans="1:6" ht="21.75" customHeight="1">
      <c r="A1" t="s">
        <v>0</v>
      </c>
    </row>
    <row r="2" spans="1:6" ht="22.5">
      <c r="A2" s="162" t="s">
        <v>1</v>
      </c>
      <c r="B2" s="163"/>
      <c r="C2" s="163"/>
      <c r="D2" s="163"/>
      <c r="E2" s="163"/>
      <c r="F2" s="163"/>
    </row>
    <row r="4" spans="1:6">
      <c r="F4" s="114" t="s">
        <v>2</v>
      </c>
    </row>
    <row r="5" spans="1:6" ht="25.15" customHeight="1">
      <c r="A5" s="165" t="s">
        <v>3</v>
      </c>
      <c r="B5" s="167" t="s">
        <v>4</v>
      </c>
      <c r="C5" s="165" t="s">
        <v>5</v>
      </c>
      <c r="D5" s="164" t="s">
        <v>6</v>
      </c>
      <c r="E5" s="164"/>
      <c r="F5" s="165" t="s">
        <v>7</v>
      </c>
    </row>
    <row r="6" spans="1:6" ht="25.15" customHeight="1">
      <c r="A6" s="166"/>
      <c r="B6" s="168"/>
      <c r="C6" s="166"/>
      <c r="D6" s="115" t="s">
        <v>8</v>
      </c>
      <c r="E6" s="147" t="s">
        <v>9</v>
      </c>
      <c r="F6" s="166"/>
    </row>
    <row r="7" spans="1:6" s="109" customFormat="1" ht="21" customHeight="1">
      <c r="A7" s="124" t="s">
        <v>10</v>
      </c>
      <c r="B7" s="148">
        <f>SUM(B8:B12)</f>
        <v>111950</v>
      </c>
      <c r="C7" s="148">
        <f>SUM(C8:C12)</f>
        <v>91000</v>
      </c>
      <c r="D7" s="148">
        <f>SUM(D8:D12)</f>
        <v>-20950</v>
      </c>
      <c r="E7" s="126">
        <f>D7/B7*100</f>
        <v>-18.713711478338499</v>
      </c>
      <c r="F7" s="139" t="s">
        <v>11</v>
      </c>
    </row>
    <row r="8" spans="1:6" ht="21" customHeight="1">
      <c r="A8" s="149" t="s">
        <v>12</v>
      </c>
      <c r="B8" s="118">
        <v>31024</v>
      </c>
      <c r="C8" s="118">
        <v>25749</v>
      </c>
      <c r="D8" s="119">
        <f>C8-B8</f>
        <v>-5275</v>
      </c>
      <c r="E8" s="120">
        <f t="shared" ref="E8:E28" si="0">D8/B8*100</f>
        <v>-17.002965446106199</v>
      </c>
      <c r="F8" s="150"/>
    </row>
    <row r="9" spans="1:6" ht="21" customHeight="1">
      <c r="A9" s="149" t="s">
        <v>13</v>
      </c>
      <c r="B9" s="118">
        <v>12755</v>
      </c>
      <c r="C9" s="118">
        <v>8989</v>
      </c>
      <c r="D9" s="119">
        <f>C9-B9</f>
        <v>-3766</v>
      </c>
      <c r="E9" s="120">
        <f t="shared" si="0"/>
        <v>-29.525676205409599</v>
      </c>
      <c r="F9" s="123"/>
    </row>
    <row r="10" spans="1:6" ht="21" customHeight="1">
      <c r="A10" s="149" t="s">
        <v>14</v>
      </c>
      <c r="B10" s="118">
        <v>8896</v>
      </c>
      <c r="C10" s="118">
        <v>9961</v>
      </c>
      <c r="D10" s="119">
        <f>C10-B10</f>
        <v>1065</v>
      </c>
      <c r="E10" s="120">
        <f t="shared" si="0"/>
        <v>11.9716726618705</v>
      </c>
      <c r="F10" s="123"/>
    </row>
    <row r="11" spans="1:6" ht="21" customHeight="1">
      <c r="A11" s="149" t="s">
        <v>15</v>
      </c>
      <c r="B11" s="118">
        <v>22082</v>
      </c>
      <c r="C11" s="118">
        <v>14374</v>
      </c>
      <c r="D11" s="119">
        <f>C11-B11</f>
        <v>-7708</v>
      </c>
      <c r="E11" s="120">
        <f t="shared" si="0"/>
        <v>-34.906258491078702</v>
      </c>
      <c r="F11" s="123"/>
    </row>
    <row r="12" spans="1:6" s="109" customFormat="1" ht="21" customHeight="1">
      <c r="A12" s="151" t="s">
        <v>16</v>
      </c>
      <c r="B12" s="118">
        <v>37193</v>
      </c>
      <c r="C12" s="118">
        <v>31927</v>
      </c>
      <c r="D12" s="119">
        <f>C12-B12</f>
        <v>-5266</v>
      </c>
      <c r="E12" s="120">
        <f t="shared" si="0"/>
        <v>-14.1585782270857</v>
      </c>
      <c r="F12" s="140"/>
    </row>
    <row r="13" spans="1:6" s="109" customFormat="1" ht="21" customHeight="1">
      <c r="A13" s="124" t="s">
        <v>17</v>
      </c>
      <c r="B13" s="86">
        <f>SUM(B14:B21)</f>
        <v>90126</v>
      </c>
      <c r="C13" s="86">
        <f>SUM(C14:C21)</f>
        <v>54352</v>
      </c>
      <c r="D13" s="86">
        <f>SUM(D14:D21)</f>
        <v>-35774</v>
      </c>
      <c r="E13" s="126">
        <f t="shared" si="0"/>
        <v>-39.693318243348202</v>
      </c>
      <c r="F13" s="152" t="s">
        <v>18</v>
      </c>
    </row>
    <row r="14" spans="1:6" ht="21" customHeight="1">
      <c r="A14" s="117" t="s">
        <v>19</v>
      </c>
      <c r="B14" s="93">
        <v>6971</v>
      </c>
      <c r="C14" s="93">
        <v>5025</v>
      </c>
      <c r="D14" s="119">
        <f>C14-B14</f>
        <v>-1946</v>
      </c>
      <c r="E14" s="120">
        <f t="shared" si="0"/>
        <v>-27.915650552288099</v>
      </c>
      <c r="F14" s="150"/>
    </row>
    <row r="15" spans="1:6" ht="21" customHeight="1">
      <c r="A15" s="117" t="s">
        <v>20</v>
      </c>
      <c r="B15" s="93">
        <v>3105</v>
      </c>
      <c r="C15" s="93">
        <v>2360</v>
      </c>
      <c r="D15" s="119">
        <f>C15-B15</f>
        <v>-745</v>
      </c>
      <c r="E15" s="120">
        <f t="shared" si="0"/>
        <v>-23.9935587761675</v>
      </c>
      <c r="F15" s="150"/>
    </row>
    <row r="16" spans="1:6" s="109" customFormat="1" ht="21" customHeight="1">
      <c r="A16" s="117" t="s">
        <v>21</v>
      </c>
      <c r="B16" s="93">
        <v>3288</v>
      </c>
      <c r="C16" s="93">
        <v>2143</v>
      </c>
      <c r="D16" s="119">
        <f>C16-B16</f>
        <v>-1145</v>
      </c>
      <c r="E16" s="120">
        <f t="shared" si="0"/>
        <v>-34.823600973235997</v>
      </c>
      <c r="F16" s="140"/>
    </row>
    <row r="17" spans="1:6" ht="21" customHeight="1">
      <c r="A17" s="117" t="s">
        <v>22</v>
      </c>
      <c r="B17" s="93">
        <v>0</v>
      </c>
      <c r="C17" s="93">
        <v>0</v>
      </c>
      <c r="D17" s="119">
        <f>C17-B17</f>
        <v>0</v>
      </c>
      <c r="E17" s="120"/>
      <c r="F17" s="135"/>
    </row>
    <row r="18" spans="1:6" ht="21" customHeight="1">
      <c r="A18" s="117" t="s">
        <v>23</v>
      </c>
      <c r="B18" s="93">
        <v>76247</v>
      </c>
      <c r="C18" s="93">
        <v>44513</v>
      </c>
      <c r="D18" s="119">
        <f t="shared" ref="D18:D27" si="1">C18-B18</f>
        <v>-31734</v>
      </c>
      <c r="E18" s="120">
        <f t="shared" si="0"/>
        <v>-41.619998163862199</v>
      </c>
      <c r="F18" s="150"/>
    </row>
    <row r="19" spans="1:6" ht="21" customHeight="1">
      <c r="A19" s="117" t="s">
        <v>24</v>
      </c>
      <c r="B19" s="93"/>
      <c r="C19" s="93">
        <v>0</v>
      </c>
      <c r="D19" s="119">
        <f t="shared" si="1"/>
        <v>0</v>
      </c>
      <c r="E19" s="120"/>
      <c r="F19" s="150"/>
    </row>
    <row r="20" spans="1:6" ht="21" customHeight="1">
      <c r="A20" s="117" t="s">
        <v>25</v>
      </c>
      <c r="B20" s="93">
        <v>90</v>
      </c>
      <c r="C20" s="93">
        <v>93</v>
      </c>
      <c r="D20" s="119">
        <f t="shared" si="1"/>
        <v>3</v>
      </c>
      <c r="E20" s="120">
        <f t="shared" si="0"/>
        <v>3.3333333333333299</v>
      </c>
      <c r="F20" s="150"/>
    </row>
    <row r="21" spans="1:6" ht="21" customHeight="1">
      <c r="A21" s="117" t="s">
        <v>26</v>
      </c>
      <c r="B21" s="93">
        <v>425</v>
      </c>
      <c r="C21" s="93">
        <v>218</v>
      </c>
      <c r="D21" s="119">
        <f t="shared" si="1"/>
        <v>-207</v>
      </c>
      <c r="E21" s="120">
        <f t="shared" si="0"/>
        <v>-48.705882352941202</v>
      </c>
      <c r="F21" s="150"/>
    </row>
    <row r="22" spans="1:6" s="109" customFormat="1" ht="21" customHeight="1">
      <c r="A22" s="124" t="s">
        <v>27</v>
      </c>
      <c r="B22" s="125">
        <f>B7+B13</f>
        <v>202076</v>
      </c>
      <c r="C22" s="125">
        <f>C7+C13</f>
        <v>145352</v>
      </c>
      <c r="D22" s="125">
        <f>D7+D13</f>
        <v>-56724</v>
      </c>
      <c r="E22" s="126">
        <f t="shared" si="0"/>
        <v>-28.0706268928522</v>
      </c>
      <c r="F22" s="153" t="s">
        <v>28</v>
      </c>
    </row>
    <row r="23" spans="1:6" ht="22.5" customHeight="1">
      <c r="A23" s="154" t="s">
        <v>29</v>
      </c>
      <c r="B23" s="118">
        <v>185910</v>
      </c>
      <c r="C23" s="118">
        <v>274876</v>
      </c>
      <c r="D23" s="119">
        <f>C23-B23</f>
        <v>88966</v>
      </c>
      <c r="E23" s="120">
        <f t="shared" si="0"/>
        <v>47.854338120595997</v>
      </c>
      <c r="F23" s="150"/>
    </row>
    <row r="24" spans="1:6" ht="21.95" customHeight="1">
      <c r="A24" s="117" t="s">
        <v>30</v>
      </c>
      <c r="B24" s="118">
        <v>0</v>
      </c>
      <c r="C24" s="118">
        <v>23338</v>
      </c>
      <c r="D24" s="119">
        <f t="shared" si="1"/>
        <v>23338</v>
      </c>
      <c r="E24" s="120"/>
      <c r="F24" s="150"/>
    </row>
    <row r="25" spans="1:6" ht="24" customHeight="1">
      <c r="A25" s="117" t="s">
        <v>31</v>
      </c>
      <c r="B25" s="118">
        <v>46116</v>
      </c>
      <c r="C25" s="118">
        <v>4089</v>
      </c>
      <c r="D25" s="119">
        <f t="shared" si="1"/>
        <v>-42027</v>
      </c>
      <c r="E25" s="120">
        <f>D25/B25*100</f>
        <v>-91.133229247983394</v>
      </c>
      <c r="F25" s="155"/>
    </row>
    <row r="26" spans="1:6" ht="20.100000000000001" customHeight="1">
      <c r="A26" s="154" t="s">
        <v>32</v>
      </c>
      <c r="B26" s="118">
        <v>0</v>
      </c>
      <c r="C26" s="118">
        <v>51794</v>
      </c>
      <c r="D26" s="119">
        <f t="shared" si="1"/>
        <v>51794</v>
      </c>
      <c r="E26" s="120"/>
      <c r="F26" s="139" t="s">
        <v>33</v>
      </c>
    </row>
    <row r="27" spans="1:6" ht="21.95" customHeight="1">
      <c r="A27" s="117" t="s">
        <v>34</v>
      </c>
      <c r="B27" s="118">
        <v>0</v>
      </c>
      <c r="C27" s="118">
        <v>4283</v>
      </c>
      <c r="D27" s="119">
        <f t="shared" si="1"/>
        <v>4283</v>
      </c>
      <c r="E27" s="120"/>
      <c r="F27" s="150"/>
    </row>
    <row r="28" spans="1:6" s="109" customFormat="1" ht="21" customHeight="1">
      <c r="A28" s="124" t="s">
        <v>35</v>
      </c>
      <c r="B28" s="125">
        <f>SUM(B22:B27)</f>
        <v>434102</v>
      </c>
      <c r="C28" s="125">
        <f>SUM(C22:C27)</f>
        <v>503732</v>
      </c>
      <c r="D28" s="125">
        <f>SUM(D22:D27)</f>
        <v>69630</v>
      </c>
      <c r="E28" s="126">
        <f t="shared" si="0"/>
        <v>16.040009030135799</v>
      </c>
      <c r="F28" s="140"/>
    </row>
  </sheetData>
  <mergeCells count="6">
    <mergeCell ref="A2:F2"/>
    <mergeCell ref="D5:E5"/>
    <mergeCell ref="A5:A6"/>
    <mergeCell ref="B5:B6"/>
    <mergeCell ref="C5:C6"/>
    <mergeCell ref="F5:F6"/>
  </mergeCells>
  <phoneticPr fontId="46" type="noConversion"/>
  <printOptions horizontalCentered="1"/>
  <pageMargins left="0.31458333333333299" right="0.31458333333333299" top="0" bottom="0.39305555555555599" header="3.8888888888888903E-2" footer="0.196527777777778"/>
  <pageSetup paperSize="9" scale="91" orientation="landscape" useFirstPageNumber="1" r:id="rId1"/>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5"/>
  <sheetViews>
    <sheetView showZeros="0" workbookViewId="0">
      <pane xSplit="1" ySplit="5" topLeftCell="B13" activePane="bottomRight" state="frozen"/>
      <selection pane="topRight"/>
      <selection pane="bottomLeft"/>
      <selection pane="bottomRight" activeCell="I22" sqref="I22"/>
    </sheetView>
  </sheetViews>
  <sheetFormatPr defaultColWidth="9" defaultRowHeight="14.25"/>
  <cols>
    <col min="1" max="1" width="31.5" customWidth="1"/>
    <col min="2" max="2" width="14.5" style="110" customWidth="1"/>
    <col min="3" max="3" width="13" customWidth="1"/>
    <col min="4" max="4" width="13.625" customWidth="1"/>
    <col min="5" max="5" width="14.125" customWidth="1"/>
    <col min="6" max="6" width="41.375" customWidth="1"/>
  </cols>
  <sheetData>
    <row r="1" spans="1:6" ht="15.95" customHeight="1">
      <c r="A1" t="s">
        <v>36</v>
      </c>
    </row>
    <row r="2" spans="1:6" ht="22.5">
      <c r="A2" s="169" t="s">
        <v>37</v>
      </c>
      <c r="B2" s="170"/>
      <c r="C2" s="170"/>
      <c r="D2" s="170"/>
      <c r="E2" s="170"/>
      <c r="F2" s="170"/>
    </row>
    <row r="3" spans="1:6" ht="12.75" customHeight="1">
      <c r="F3" s="114" t="s">
        <v>2</v>
      </c>
    </row>
    <row r="4" spans="1:6" s="109" customFormat="1" ht="21.75" customHeight="1">
      <c r="A4" s="165" t="s">
        <v>3</v>
      </c>
      <c r="B4" s="167" t="s">
        <v>4</v>
      </c>
      <c r="C4" s="165" t="s">
        <v>5</v>
      </c>
      <c r="D4" s="164" t="s">
        <v>6</v>
      </c>
      <c r="E4" s="164"/>
      <c r="F4" s="165" t="s">
        <v>7</v>
      </c>
    </row>
    <row r="5" spans="1:6" s="109" customFormat="1" ht="21.75" customHeight="1">
      <c r="A5" s="166"/>
      <c r="B5" s="168"/>
      <c r="C5" s="166"/>
      <c r="D5" s="115" t="s">
        <v>8</v>
      </c>
      <c r="E5" s="116" t="s">
        <v>9</v>
      </c>
      <c r="F5" s="166"/>
    </row>
    <row r="6" spans="1:6" ht="18" customHeight="1">
      <c r="A6" s="117" t="s">
        <v>38</v>
      </c>
      <c r="B6" s="118">
        <v>46221</v>
      </c>
      <c r="C6" s="141">
        <v>52378.000250999998</v>
      </c>
      <c r="D6" s="128">
        <f>C6-B6</f>
        <v>6157.0002510000004</v>
      </c>
      <c r="E6" s="142">
        <f>D6/B6*100</f>
        <v>13.320785467644599</v>
      </c>
      <c r="F6" s="121"/>
    </row>
    <row r="7" spans="1:6" ht="18" customHeight="1">
      <c r="A7" s="117" t="s">
        <v>39</v>
      </c>
      <c r="B7" s="118">
        <v>516</v>
      </c>
      <c r="C7" s="122">
        <v>784.74699999999996</v>
      </c>
      <c r="D7" s="128">
        <f t="shared" ref="D7:D34" si="0">C7-B7</f>
        <v>268.74700000000001</v>
      </c>
      <c r="E7" s="142">
        <f t="shared" ref="E7:E30" si="1">D7/B7*100</f>
        <v>52.082751937984497</v>
      </c>
      <c r="F7" s="123"/>
    </row>
    <row r="8" spans="1:6" ht="18" customHeight="1">
      <c r="A8" s="117" t="s">
        <v>40</v>
      </c>
      <c r="B8" s="118">
        <v>16340</v>
      </c>
      <c r="C8" s="118">
        <v>16725.645623</v>
      </c>
      <c r="D8" s="128">
        <f t="shared" si="0"/>
        <v>385.645623</v>
      </c>
      <c r="E8" s="142">
        <f t="shared" si="1"/>
        <v>2.3601323317013501</v>
      </c>
      <c r="F8" s="123"/>
    </row>
    <row r="9" spans="1:6" ht="18" customHeight="1">
      <c r="A9" s="117" t="s">
        <v>41</v>
      </c>
      <c r="B9" s="118">
        <v>102159</v>
      </c>
      <c r="C9" s="118">
        <v>97920.675143</v>
      </c>
      <c r="D9" s="128">
        <f t="shared" si="0"/>
        <v>-4238.3248569999996</v>
      </c>
      <c r="E9" s="142">
        <f t="shared" si="1"/>
        <v>-4.1487532738182598</v>
      </c>
      <c r="F9" s="121"/>
    </row>
    <row r="10" spans="1:6" ht="18" customHeight="1">
      <c r="A10" s="117" t="s">
        <v>42</v>
      </c>
      <c r="B10" s="118">
        <v>395</v>
      </c>
      <c r="C10" s="118">
        <v>3353.9744000000001</v>
      </c>
      <c r="D10" s="128">
        <f t="shared" si="0"/>
        <v>2958.9744000000001</v>
      </c>
      <c r="E10" s="142">
        <f t="shared" si="1"/>
        <v>749.10744303797503</v>
      </c>
      <c r="F10" s="123"/>
    </row>
    <row r="11" spans="1:6" ht="18" customHeight="1">
      <c r="A11" s="117" t="s">
        <v>43</v>
      </c>
      <c r="B11" s="143">
        <v>4520</v>
      </c>
      <c r="C11" s="118">
        <v>4272.663098</v>
      </c>
      <c r="D11" s="128">
        <f t="shared" si="0"/>
        <v>-247.33690200000001</v>
      </c>
      <c r="E11" s="142">
        <f t="shared" si="1"/>
        <v>-5.4720553539822996</v>
      </c>
      <c r="F11" s="121"/>
    </row>
    <row r="12" spans="1:6" ht="18" customHeight="1">
      <c r="A12" s="117" t="s">
        <v>44</v>
      </c>
      <c r="B12" s="118">
        <v>69083</v>
      </c>
      <c r="C12" s="118">
        <v>75364.464452</v>
      </c>
      <c r="D12" s="128">
        <f t="shared" si="0"/>
        <v>6281.4644520000002</v>
      </c>
      <c r="E12" s="142">
        <f t="shared" si="1"/>
        <v>9.0926341531201604</v>
      </c>
      <c r="F12" s="123"/>
    </row>
    <row r="13" spans="1:6" ht="18" customHeight="1">
      <c r="A13" s="117" t="s">
        <v>45</v>
      </c>
      <c r="B13" s="118">
        <v>30543</v>
      </c>
      <c r="C13" s="118">
        <v>42972.412917000001</v>
      </c>
      <c r="D13" s="128">
        <f t="shared" si="0"/>
        <v>12429.412917</v>
      </c>
      <c r="E13" s="142">
        <f t="shared" si="1"/>
        <v>40.694800500933098</v>
      </c>
      <c r="F13" s="121"/>
    </row>
    <row r="14" spans="1:6" ht="18" customHeight="1">
      <c r="A14" s="117" t="s">
        <v>46</v>
      </c>
      <c r="B14" s="118">
        <v>1378</v>
      </c>
      <c r="C14" s="118">
        <v>3796.9877999999999</v>
      </c>
      <c r="D14" s="128">
        <f t="shared" si="0"/>
        <v>2418.9877999999999</v>
      </c>
      <c r="E14" s="142">
        <f t="shared" si="1"/>
        <v>175.543381712627</v>
      </c>
      <c r="F14" s="123"/>
    </row>
    <row r="15" spans="1:6" ht="18" customHeight="1">
      <c r="A15" s="117" t="s">
        <v>47</v>
      </c>
      <c r="B15" s="118">
        <v>11883</v>
      </c>
      <c r="C15" s="118">
        <v>14968.5231</v>
      </c>
      <c r="D15" s="128">
        <f t="shared" si="0"/>
        <v>3085.5231000000099</v>
      </c>
      <c r="E15" s="142">
        <f t="shared" si="1"/>
        <v>25.9658596314063</v>
      </c>
      <c r="F15" s="123"/>
    </row>
    <row r="16" spans="1:6" ht="18" customHeight="1">
      <c r="A16" s="117" t="s">
        <v>48</v>
      </c>
      <c r="B16" s="118">
        <v>55381</v>
      </c>
      <c r="C16" s="118">
        <v>34991.421610999998</v>
      </c>
      <c r="D16" s="128">
        <f t="shared" si="0"/>
        <v>-20389.578388999998</v>
      </c>
      <c r="E16" s="142">
        <f t="shared" si="1"/>
        <v>-36.816919862407701</v>
      </c>
      <c r="F16" s="121"/>
    </row>
    <row r="17" spans="1:6" ht="18" customHeight="1">
      <c r="A17" s="117" t="s">
        <v>49</v>
      </c>
      <c r="B17" s="118">
        <v>3749</v>
      </c>
      <c r="C17" s="93">
        <v>8411.3242019999998</v>
      </c>
      <c r="D17" s="128">
        <f t="shared" si="0"/>
        <v>4662.3242019999998</v>
      </c>
      <c r="E17" s="142">
        <f t="shared" si="1"/>
        <v>124.361808535609</v>
      </c>
      <c r="F17" s="121"/>
    </row>
    <row r="18" spans="1:6" ht="18" customHeight="1">
      <c r="A18" s="117" t="s">
        <v>50</v>
      </c>
      <c r="B18" s="118">
        <v>145</v>
      </c>
      <c r="C18" s="118">
        <v>1471.9944</v>
      </c>
      <c r="D18" s="128">
        <f t="shared" si="0"/>
        <v>1326.9944</v>
      </c>
      <c r="E18" s="142">
        <f t="shared" si="1"/>
        <v>915.16855172413796</v>
      </c>
      <c r="F18" s="121"/>
    </row>
    <row r="19" spans="1:6" ht="18" customHeight="1">
      <c r="A19" s="117" t="s">
        <v>51</v>
      </c>
      <c r="B19" s="118">
        <v>320</v>
      </c>
      <c r="C19" s="118">
        <v>305.35283500000003</v>
      </c>
      <c r="D19" s="128">
        <f t="shared" si="0"/>
        <v>-14.647164999999999</v>
      </c>
      <c r="E19" s="142">
        <f t="shared" si="1"/>
        <v>-4.5772390624999897</v>
      </c>
      <c r="F19" s="121"/>
    </row>
    <row r="20" spans="1:6" ht="18" customHeight="1">
      <c r="A20" s="117" t="s">
        <v>52</v>
      </c>
      <c r="B20" s="118"/>
      <c r="C20" s="118"/>
      <c r="D20" s="128">
        <f t="shared" si="0"/>
        <v>0</v>
      </c>
      <c r="E20" s="142"/>
      <c r="F20" s="123"/>
    </row>
    <row r="21" spans="1:6" ht="18" customHeight="1">
      <c r="A21" s="117" t="s">
        <v>53</v>
      </c>
      <c r="B21" s="118">
        <v>3116</v>
      </c>
      <c r="C21" s="93">
        <v>2743.2235019999998</v>
      </c>
      <c r="D21" s="128">
        <f t="shared" si="0"/>
        <v>-372.776498</v>
      </c>
      <c r="E21" s="142">
        <f t="shared" si="1"/>
        <v>-11.9633022464698</v>
      </c>
      <c r="F21" s="123"/>
    </row>
    <row r="22" spans="1:6" ht="18" customHeight="1">
      <c r="A22" s="117" t="s">
        <v>54</v>
      </c>
      <c r="B22" s="118">
        <v>16913</v>
      </c>
      <c r="C22" s="118">
        <v>16611.714199999999</v>
      </c>
      <c r="D22" s="128">
        <f t="shared" si="0"/>
        <v>-301.28580000000102</v>
      </c>
      <c r="E22" s="142">
        <f t="shared" si="1"/>
        <v>-1.7813859161591801</v>
      </c>
      <c r="F22" s="123"/>
    </row>
    <row r="23" spans="1:6" ht="18" customHeight="1">
      <c r="A23" s="117" t="s">
        <v>55</v>
      </c>
      <c r="B23" s="118">
        <v>1277</v>
      </c>
      <c r="C23" s="118">
        <v>1294.3977</v>
      </c>
      <c r="D23" s="128">
        <f t="shared" si="0"/>
        <v>17.3977</v>
      </c>
      <c r="E23" s="142">
        <f t="shared" si="1"/>
        <v>1.3623884103367301</v>
      </c>
      <c r="F23" s="123"/>
    </row>
    <row r="24" spans="1:6" ht="18" customHeight="1">
      <c r="A24" s="117" t="s">
        <v>56</v>
      </c>
      <c r="B24" s="118">
        <v>1815</v>
      </c>
      <c r="C24" s="118">
        <v>2939.9119949999999</v>
      </c>
      <c r="D24" s="128">
        <f t="shared" si="0"/>
        <v>1124.9119949999999</v>
      </c>
      <c r="E24" s="142">
        <f t="shared" si="1"/>
        <v>61.978622314049602</v>
      </c>
      <c r="F24" s="123"/>
    </row>
    <row r="25" spans="1:6" ht="18" customHeight="1">
      <c r="A25" s="117" t="s">
        <v>57</v>
      </c>
      <c r="B25" s="118">
        <v>4000</v>
      </c>
      <c r="C25" s="144">
        <v>0</v>
      </c>
      <c r="D25" s="128">
        <f t="shared" si="0"/>
        <v>-4000</v>
      </c>
      <c r="E25" s="142">
        <f t="shared" si="1"/>
        <v>-100</v>
      </c>
      <c r="F25" s="123"/>
    </row>
    <row r="26" spans="1:6" ht="18" customHeight="1">
      <c r="A26" s="117" t="s">
        <v>58</v>
      </c>
      <c r="B26" s="118">
        <v>7440</v>
      </c>
      <c r="C26" s="118">
        <v>7812.4375</v>
      </c>
      <c r="D26" s="128">
        <f t="shared" si="0"/>
        <v>372.4375</v>
      </c>
      <c r="E26" s="142">
        <f t="shared" si="1"/>
        <v>5.0058803763440904</v>
      </c>
      <c r="F26" s="123"/>
    </row>
    <row r="27" spans="1:6" ht="18" customHeight="1">
      <c r="A27" s="117" t="s">
        <v>59</v>
      </c>
      <c r="B27" s="118">
        <v>12226</v>
      </c>
      <c r="C27" s="118">
        <v>7336</v>
      </c>
      <c r="D27" s="128">
        <f t="shared" si="0"/>
        <v>-4890</v>
      </c>
      <c r="E27" s="142">
        <f t="shared" si="1"/>
        <v>-39.996728283985</v>
      </c>
      <c r="F27" s="123"/>
    </row>
    <row r="28" spans="1:6" ht="18" customHeight="1">
      <c r="A28" s="117" t="s">
        <v>60</v>
      </c>
      <c r="B28" s="118">
        <v>152</v>
      </c>
      <c r="C28" s="118">
        <v>60</v>
      </c>
      <c r="D28" s="128">
        <f t="shared" si="0"/>
        <v>-92</v>
      </c>
      <c r="E28" s="142">
        <f t="shared" si="1"/>
        <v>-60.526315789473699</v>
      </c>
      <c r="F28" s="123"/>
    </row>
    <row r="29" spans="1:6" s="109" customFormat="1" ht="18" customHeight="1">
      <c r="A29" s="124" t="s">
        <v>61</v>
      </c>
      <c r="B29" s="125">
        <f>SUM(B6:B28)</f>
        <v>389572</v>
      </c>
      <c r="C29" s="125">
        <f>SUM(C6:C28)</f>
        <v>396515.87172900001</v>
      </c>
      <c r="D29" s="137">
        <f t="shared" si="0"/>
        <v>6943.8717289999504</v>
      </c>
      <c r="E29" s="126">
        <f t="shared" si="1"/>
        <v>1.7824360398077801</v>
      </c>
      <c r="F29" s="139" t="s">
        <v>62</v>
      </c>
    </row>
    <row r="30" spans="1:6" ht="18" customHeight="1">
      <c r="A30" s="117" t="s">
        <v>63</v>
      </c>
      <c r="B30" s="118">
        <v>10734</v>
      </c>
      <c r="C30" s="118">
        <v>11637</v>
      </c>
      <c r="D30" s="128">
        <f t="shared" si="0"/>
        <v>903</v>
      </c>
      <c r="E30" s="142">
        <f t="shared" si="1"/>
        <v>8.4125209614309693</v>
      </c>
      <c r="F30" s="123"/>
    </row>
    <row r="31" spans="1:6" ht="18" customHeight="1">
      <c r="A31" s="117" t="s">
        <v>64</v>
      </c>
      <c r="B31" s="118"/>
      <c r="C31" s="159">
        <v>61783</v>
      </c>
      <c r="D31" s="128">
        <f t="shared" si="0"/>
        <v>61783</v>
      </c>
      <c r="E31" s="142"/>
      <c r="F31" s="123"/>
    </row>
    <row r="32" spans="1:6" ht="18" customHeight="1">
      <c r="A32" s="117" t="s">
        <v>65</v>
      </c>
      <c r="B32" s="118"/>
      <c r="C32" s="118"/>
      <c r="D32" s="128">
        <f t="shared" si="0"/>
        <v>0</v>
      </c>
      <c r="E32" s="142"/>
      <c r="F32" s="123"/>
    </row>
    <row r="33" spans="1:6" ht="18" customHeight="1">
      <c r="A33" s="117" t="s">
        <v>66</v>
      </c>
      <c r="B33" s="118">
        <v>33796</v>
      </c>
      <c r="C33" s="118">
        <v>33796</v>
      </c>
      <c r="D33" s="128">
        <f t="shared" si="0"/>
        <v>0</v>
      </c>
      <c r="E33" s="142">
        <f>D33/B33*100</f>
        <v>0</v>
      </c>
      <c r="F33" s="123"/>
    </row>
    <row r="34" spans="1:6" ht="18" customHeight="1">
      <c r="A34" s="117" t="s">
        <v>67</v>
      </c>
      <c r="B34" s="118"/>
      <c r="C34" s="118"/>
      <c r="D34" s="128">
        <f t="shared" si="0"/>
        <v>0</v>
      </c>
      <c r="E34" s="142"/>
      <c r="F34" s="156" t="s">
        <v>68</v>
      </c>
    </row>
    <row r="35" spans="1:6" s="109" customFormat="1" ht="18" customHeight="1">
      <c r="A35" s="145" t="s">
        <v>69</v>
      </c>
      <c r="B35" s="125">
        <f>SUM(B29:B34)</f>
        <v>434102</v>
      </c>
      <c r="C35" s="125">
        <f>SUM(C29:C34)</f>
        <v>503731.87172900001</v>
      </c>
      <c r="D35" s="125">
        <f>SUM(D29:D34)</f>
        <v>69629.871728999948</v>
      </c>
      <c r="E35" s="126">
        <f>D35/B35*100</f>
        <v>16.039979481550407</v>
      </c>
      <c r="F35" s="129"/>
    </row>
  </sheetData>
  <mergeCells count="6">
    <mergeCell ref="A2:F2"/>
    <mergeCell ref="D4:E4"/>
    <mergeCell ref="A4:A5"/>
    <mergeCell ref="B4:B5"/>
    <mergeCell ref="C4:C5"/>
    <mergeCell ref="F4:F5"/>
  </mergeCells>
  <phoneticPr fontId="46" type="noConversion"/>
  <printOptions horizontalCentered="1" verticalCentered="1"/>
  <pageMargins left="0.43263888888888902" right="0.196527777777778" top="0.156944444444444" bottom="0.35416666666666702" header="0.39305555555555599" footer="0.118055555555556"/>
  <pageSetup paperSize="9" scale="85" orientation="landscape" r:id="rId1"/>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1"/>
  <sheetViews>
    <sheetView showZeros="0" workbookViewId="0">
      <selection activeCell="I11" sqref="I11"/>
    </sheetView>
  </sheetViews>
  <sheetFormatPr defaultColWidth="9" defaultRowHeight="14.25"/>
  <cols>
    <col min="1" max="1" width="37.5" customWidth="1"/>
    <col min="2" max="2" width="13.25" style="110" customWidth="1"/>
    <col min="3" max="3" width="12.375" customWidth="1"/>
    <col min="4" max="4" width="13" customWidth="1"/>
    <col min="5" max="5" width="11.875" customWidth="1"/>
    <col min="6" max="6" width="35.625" customWidth="1"/>
  </cols>
  <sheetData>
    <row r="1" spans="1:6" ht="15" customHeight="1">
      <c r="A1" s="131" t="s">
        <v>70</v>
      </c>
    </row>
    <row r="2" spans="1:6" ht="21" customHeight="1">
      <c r="A2" s="162" t="s">
        <v>71</v>
      </c>
      <c r="B2" s="163"/>
      <c r="C2" s="163"/>
      <c r="D2" s="163"/>
      <c r="E2" s="163"/>
      <c r="F2" s="163"/>
    </row>
    <row r="3" spans="1:6">
      <c r="F3" s="114" t="s">
        <v>2</v>
      </c>
    </row>
    <row r="4" spans="1:6" ht="25.15" customHeight="1">
      <c r="A4" s="165" t="s">
        <v>3</v>
      </c>
      <c r="B4" s="167" t="s">
        <v>4</v>
      </c>
      <c r="C4" s="165" t="s">
        <v>5</v>
      </c>
      <c r="D4" s="164" t="s">
        <v>6</v>
      </c>
      <c r="E4" s="164"/>
      <c r="F4" s="164" t="s">
        <v>7</v>
      </c>
    </row>
    <row r="5" spans="1:6" ht="25.15" customHeight="1">
      <c r="A5" s="166"/>
      <c r="B5" s="168"/>
      <c r="C5" s="166"/>
      <c r="D5" s="115" t="s">
        <v>8</v>
      </c>
      <c r="E5" s="116" t="s">
        <v>9</v>
      </c>
      <c r="F5" s="164"/>
    </row>
    <row r="6" spans="1:6" ht="25.15" customHeight="1">
      <c r="A6" s="132" t="s">
        <v>72</v>
      </c>
      <c r="B6" s="133"/>
      <c r="C6" s="134"/>
      <c r="D6" s="119">
        <f>C6-B6</f>
        <v>0</v>
      </c>
      <c r="E6" s="116"/>
      <c r="F6" s="115"/>
    </row>
    <row r="7" spans="1:6" ht="25.15" customHeight="1">
      <c r="A7" s="132" t="s">
        <v>73</v>
      </c>
      <c r="B7" s="133"/>
      <c r="C7" s="122"/>
      <c r="D7" s="119">
        <f>C7-B7</f>
        <v>0</v>
      </c>
      <c r="E7" s="120"/>
      <c r="F7" s="115"/>
    </row>
    <row r="8" spans="1:6" ht="25.15" customHeight="1">
      <c r="A8" s="132" t="s">
        <v>74</v>
      </c>
      <c r="B8" s="133"/>
      <c r="C8" s="122"/>
      <c r="D8" s="119">
        <f>C8-B8</f>
        <v>0</v>
      </c>
      <c r="E8" s="120"/>
      <c r="F8" s="115"/>
    </row>
    <row r="9" spans="1:6" s="130" customFormat="1" ht="26.25" customHeight="1">
      <c r="A9" s="132" t="s">
        <v>75</v>
      </c>
      <c r="B9" s="118">
        <v>0</v>
      </c>
      <c r="C9" s="118"/>
      <c r="D9" s="119">
        <f>C9-B9</f>
        <v>0</v>
      </c>
      <c r="E9" s="120"/>
      <c r="F9" s="135"/>
    </row>
    <row r="10" spans="1:6" s="130" customFormat="1" ht="26.25" customHeight="1">
      <c r="A10" s="132" t="s">
        <v>76</v>
      </c>
      <c r="B10" s="118">
        <v>100000</v>
      </c>
      <c r="C10" s="122">
        <v>34288</v>
      </c>
      <c r="D10" s="119">
        <f t="shared" ref="D10:D20" si="0">C10-B10</f>
        <v>-65712</v>
      </c>
      <c r="E10" s="120">
        <f>D10/B10*100</f>
        <v>-65.712000000000003</v>
      </c>
      <c r="F10" s="135"/>
    </row>
    <row r="11" spans="1:6" s="130" customFormat="1" ht="26.25" customHeight="1">
      <c r="A11" s="132" t="s">
        <v>77</v>
      </c>
      <c r="B11" s="118"/>
      <c r="C11" s="122"/>
      <c r="D11" s="119">
        <f t="shared" si="0"/>
        <v>0</v>
      </c>
      <c r="E11" s="120"/>
      <c r="F11" s="135"/>
    </row>
    <row r="12" spans="1:6" s="130" customFormat="1" ht="26.25" customHeight="1">
      <c r="A12" s="132" t="s">
        <v>78</v>
      </c>
      <c r="B12" s="118">
        <v>400</v>
      </c>
      <c r="C12" s="118">
        <v>452</v>
      </c>
      <c r="D12" s="119">
        <f t="shared" si="0"/>
        <v>52</v>
      </c>
      <c r="E12" s="120">
        <f>D12/B12*100</f>
        <v>13</v>
      </c>
      <c r="F12" s="135"/>
    </row>
    <row r="13" spans="1:6" s="130" customFormat="1" ht="26.25" customHeight="1">
      <c r="A13" s="132" t="s">
        <v>79</v>
      </c>
      <c r="B13" s="118">
        <v>5698</v>
      </c>
      <c r="C13" s="118">
        <v>3933</v>
      </c>
      <c r="D13" s="119">
        <f t="shared" si="0"/>
        <v>-1765</v>
      </c>
      <c r="E13" s="120">
        <f>D13/B13*100</f>
        <v>-30.975780975780999</v>
      </c>
      <c r="F13" s="135"/>
    </row>
    <row r="14" spans="1:6" s="130" customFormat="1" ht="26.25" customHeight="1">
      <c r="A14" s="132" t="s">
        <v>80</v>
      </c>
      <c r="B14" s="118">
        <v>2200</v>
      </c>
      <c r="C14" s="118">
        <v>2463</v>
      </c>
      <c r="D14" s="119">
        <f t="shared" si="0"/>
        <v>263</v>
      </c>
      <c r="E14" s="120">
        <f>D14/B14*100</f>
        <v>11.954545454545499</v>
      </c>
      <c r="F14" s="135"/>
    </row>
    <row r="15" spans="1:6" s="130" customFormat="1" ht="26.25" customHeight="1">
      <c r="A15" s="132" t="s">
        <v>81</v>
      </c>
      <c r="B15" s="118"/>
      <c r="C15" s="118"/>
      <c r="D15" s="119">
        <f t="shared" si="0"/>
        <v>0</v>
      </c>
      <c r="E15" s="120"/>
      <c r="F15" s="135"/>
    </row>
    <row r="16" spans="1:6" s="130" customFormat="1" ht="26.25" customHeight="1">
      <c r="A16" s="136" t="s">
        <v>82</v>
      </c>
      <c r="B16" s="125">
        <f>SUM(B9:B15)</f>
        <v>108298</v>
      </c>
      <c r="C16" s="125">
        <f>SUM(C6:C15)</f>
        <v>41136</v>
      </c>
      <c r="D16" s="137">
        <f t="shared" si="0"/>
        <v>-67162</v>
      </c>
      <c r="E16" s="126">
        <f>D16/B16*100</f>
        <v>-62.015919038209397</v>
      </c>
      <c r="F16" s="135"/>
    </row>
    <row r="17" spans="1:6" s="130" customFormat="1" ht="26.25" customHeight="1">
      <c r="A17" s="138" t="s">
        <v>83</v>
      </c>
      <c r="B17" s="118">
        <v>38</v>
      </c>
      <c r="C17" s="118">
        <v>1829</v>
      </c>
      <c r="D17" s="119">
        <f t="shared" si="0"/>
        <v>1791</v>
      </c>
      <c r="E17" s="120">
        <f>D17/B17*100</f>
        <v>4713.1578947368398</v>
      </c>
      <c r="F17" s="135"/>
    </row>
    <row r="18" spans="1:6" s="130" customFormat="1" ht="26.25" customHeight="1">
      <c r="A18" s="138" t="s">
        <v>84</v>
      </c>
      <c r="B18" s="125"/>
      <c r="C18" s="159">
        <v>87139</v>
      </c>
      <c r="D18" s="159">
        <f t="shared" si="0"/>
        <v>87139</v>
      </c>
      <c r="E18" s="160"/>
      <c r="F18" s="161" t="s">
        <v>484</v>
      </c>
    </row>
    <row r="19" spans="1:6" s="130" customFormat="1" ht="26.25" customHeight="1">
      <c r="A19" s="138" t="s">
        <v>85</v>
      </c>
      <c r="B19" s="118"/>
      <c r="C19" s="93">
        <v>240700</v>
      </c>
      <c r="D19" s="119">
        <f t="shared" si="0"/>
        <v>240700</v>
      </c>
      <c r="E19" s="120"/>
      <c r="F19" s="139" t="s">
        <v>86</v>
      </c>
    </row>
    <row r="20" spans="1:6" s="130" customFormat="1" ht="26.25" customHeight="1">
      <c r="A20" s="138" t="s">
        <v>87</v>
      </c>
      <c r="B20" s="118"/>
      <c r="C20" s="93">
        <v>608</v>
      </c>
      <c r="D20" s="119">
        <f t="shared" si="0"/>
        <v>608</v>
      </c>
      <c r="E20" s="120"/>
      <c r="F20" s="135"/>
    </row>
    <row r="21" spans="1:6" s="109" customFormat="1" ht="26.25" customHeight="1">
      <c r="A21" s="136" t="s">
        <v>88</v>
      </c>
      <c r="B21" s="125">
        <f>SUM(B16:B20)</f>
        <v>108336</v>
      </c>
      <c r="C21" s="125">
        <f>SUM(C16:C20)</f>
        <v>371412</v>
      </c>
      <c r="D21" s="125">
        <f>SUM(D16:D20)</f>
        <v>263076</v>
      </c>
      <c r="E21" s="120">
        <f>D21/B21*100</f>
        <v>242.83340717766947</v>
      </c>
      <c r="F21" s="140"/>
    </row>
    <row r="23" spans="1:6">
      <c r="C23" s="157"/>
    </row>
    <row r="30" spans="1:6">
      <c r="B30" s="110">
        <v>0</v>
      </c>
    </row>
    <row r="31" spans="1:6">
      <c r="B31" s="110">
        <v>0</v>
      </c>
    </row>
  </sheetData>
  <mergeCells count="6">
    <mergeCell ref="A2:F2"/>
    <mergeCell ref="D4:E4"/>
    <mergeCell ref="A4:A5"/>
    <mergeCell ref="B4:B5"/>
    <mergeCell ref="C4:C5"/>
    <mergeCell ref="F4:F5"/>
  </mergeCells>
  <phoneticPr fontId="46" type="noConversion"/>
  <printOptions horizontalCentered="1" verticalCentered="1"/>
  <pageMargins left="0.59027777777777801" right="0.51180555555555596" top="0.156944444444444" bottom="0.156944444444444" header="0.196527777777778" footer="0.23611111111111099"/>
  <pageSetup paperSize="9" orientation="landscape" r:id="rId1"/>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Zeros="0" workbookViewId="0">
      <pane xSplit="1" ySplit="6" topLeftCell="B7" activePane="bottomRight" state="frozen"/>
      <selection pane="topRight"/>
      <selection pane="bottomLeft"/>
      <selection pane="bottomRight" activeCell="G14" sqref="G14"/>
    </sheetView>
  </sheetViews>
  <sheetFormatPr defaultColWidth="9" defaultRowHeight="14.25"/>
  <cols>
    <col min="1" max="1" width="33.875" customWidth="1"/>
    <col min="2" max="2" width="14.625" style="110" customWidth="1"/>
    <col min="3" max="3" width="13" customWidth="1"/>
    <col min="4" max="4" width="13.625" customWidth="1"/>
    <col min="5" max="5" width="14.125" customWidth="1"/>
    <col min="6" max="6" width="32.25" customWidth="1"/>
  </cols>
  <sheetData>
    <row r="1" spans="1:6" ht="26.25" customHeight="1">
      <c r="A1" t="s">
        <v>89</v>
      </c>
    </row>
    <row r="2" spans="1:6" ht="22.5">
      <c r="A2" s="169" t="s">
        <v>90</v>
      </c>
      <c r="B2" s="170"/>
      <c r="C2" s="170"/>
      <c r="D2" s="170"/>
      <c r="E2" s="170"/>
      <c r="F2" s="170"/>
    </row>
    <row r="3" spans="1:6" ht="15" customHeight="1">
      <c r="A3" s="111"/>
      <c r="B3" s="113"/>
      <c r="C3" s="112"/>
      <c r="D3" s="112"/>
      <c r="E3" s="112"/>
      <c r="F3" s="112"/>
    </row>
    <row r="4" spans="1:6" ht="12.75" customHeight="1">
      <c r="F4" s="114" t="s">
        <v>2</v>
      </c>
    </row>
    <row r="5" spans="1:6" s="109" customFormat="1" ht="21" customHeight="1">
      <c r="A5" s="165" t="s">
        <v>3</v>
      </c>
      <c r="B5" s="167" t="s">
        <v>4</v>
      </c>
      <c r="C5" s="165" t="s">
        <v>5</v>
      </c>
      <c r="D5" s="164" t="s">
        <v>6</v>
      </c>
      <c r="E5" s="164"/>
      <c r="F5" s="165" t="s">
        <v>7</v>
      </c>
    </row>
    <row r="6" spans="1:6" s="109" customFormat="1" ht="21" customHeight="1">
      <c r="A6" s="166"/>
      <c r="B6" s="168"/>
      <c r="C6" s="166"/>
      <c r="D6" s="115" t="s">
        <v>8</v>
      </c>
      <c r="E6" s="116" t="s">
        <v>9</v>
      </c>
      <c r="F6" s="166"/>
    </row>
    <row r="7" spans="1:6" ht="24.75" customHeight="1">
      <c r="A7" s="117" t="s">
        <v>43</v>
      </c>
      <c r="B7" s="118"/>
      <c r="C7" s="118">
        <v>30</v>
      </c>
      <c r="D7" s="119">
        <f t="shared" ref="D7:D13" si="0">C7-B7</f>
        <v>30</v>
      </c>
      <c r="E7" s="120"/>
      <c r="F7" s="121"/>
    </row>
    <row r="8" spans="1:6" ht="24.75" customHeight="1">
      <c r="A8" s="117" t="s">
        <v>44</v>
      </c>
      <c r="B8" s="118"/>
      <c r="C8" s="122">
        <v>670</v>
      </c>
      <c r="D8" s="119">
        <f t="shared" si="0"/>
        <v>670</v>
      </c>
      <c r="E8" s="120"/>
      <c r="F8" s="123"/>
    </row>
    <row r="9" spans="1:6" ht="24.75" customHeight="1">
      <c r="A9" s="117" t="s">
        <v>47</v>
      </c>
      <c r="B9" s="118">
        <v>36592</v>
      </c>
      <c r="C9" s="159">
        <v>79257</v>
      </c>
      <c r="D9" s="119">
        <f t="shared" si="0"/>
        <v>42665</v>
      </c>
      <c r="E9" s="120">
        <f>D9/B9*100</f>
        <v>116.59652383034542</v>
      </c>
      <c r="F9" s="158"/>
    </row>
    <row r="10" spans="1:6" ht="24.75" customHeight="1">
      <c r="A10" s="117" t="s">
        <v>48</v>
      </c>
      <c r="B10" s="118"/>
      <c r="C10" s="159"/>
      <c r="D10" s="119">
        <f t="shared" si="0"/>
        <v>0</v>
      </c>
      <c r="E10" s="120"/>
      <c r="F10" s="121"/>
    </row>
    <row r="11" spans="1:6" ht="24.75" customHeight="1">
      <c r="A11" s="117" t="s">
        <v>58</v>
      </c>
      <c r="B11" s="118">
        <v>284</v>
      </c>
      <c r="C11" s="159">
        <v>267059</v>
      </c>
      <c r="D11" s="119">
        <f t="shared" si="0"/>
        <v>266775</v>
      </c>
      <c r="E11" s="120">
        <f t="shared" ref="E11:E16" si="1">D11/B11*100</f>
        <v>93934.859154929582</v>
      </c>
      <c r="F11" s="158"/>
    </row>
    <row r="12" spans="1:6" ht="24.75" customHeight="1">
      <c r="A12" s="117" t="s">
        <v>59</v>
      </c>
      <c r="B12" s="118">
        <v>15444</v>
      </c>
      <c r="C12" s="118">
        <v>10266</v>
      </c>
      <c r="D12" s="119">
        <f t="shared" si="0"/>
        <v>-5178</v>
      </c>
      <c r="E12" s="120">
        <f t="shared" si="1"/>
        <v>-33.527583527583502</v>
      </c>
      <c r="F12" s="123"/>
    </row>
    <row r="13" spans="1:6" ht="24.75" customHeight="1">
      <c r="A13" s="117" t="s">
        <v>60</v>
      </c>
      <c r="B13" s="118">
        <v>200</v>
      </c>
      <c r="C13" s="118">
        <v>227</v>
      </c>
      <c r="D13" s="119">
        <f t="shared" si="0"/>
        <v>27</v>
      </c>
      <c r="E13" s="120">
        <f t="shared" si="1"/>
        <v>13.5</v>
      </c>
      <c r="F13" s="123"/>
    </row>
    <row r="14" spans="1:6" s="109" customFormat="1" ht="23.25" customHeight="1">
      <c r="A14" s="124" t="s">
        <v>91</v>
      </c>
      <c r="B14" s="125">
        <f>SUM(B7:B13)</f>
        <v>52520</v>
      </c>
      <c r="C14" s="125">
        <f>SUM(C7:C13)</f>
        <v>357509</v>
      </c>
      <c r="D14" s="125">
        <f>SUM(D7:D13)</f>
        <v>304989</v>
      </c>
      <c r="E14" s="126">
        <f t="shared" si="1"/>
        <v>580.71020563594823</v>
      </c>
      <c r="F14" s="127"/>
    </row>
    <row r="15" spans="1:6" s="109" customFormat="1" ht="23.25" customHeight="1">
      <c r="A15" s="117" t="s">
        <v>64</v>
      </c>
      <c r="B15" s="125">
        <v>46116</v>
      </c>
      <c r="C15" s="118">
        <v>2607</v>
      </c>
      <c r="D15" s="128">
        <f>C15-B15</f>
        <v>-43509</v>
      </c>
      <c r="E15" s="126">
        <f t="shared" si="1"/>
        <v>-94.346864428831694</v>
      </c>
      <c r="F15" s="127"/>
    </row>
    <row r="16" spans="1:6" s="109" customFormat="1" ht="23.25" customHeight="1">
      <c r="A16" s="117" t="s">
        <v>66</v>
      </c>
      <c r="B16" s="125">
        <v>9700</v>
      </c>
      <c r="C16" s="118">
        <v>9700</v>
      </c>
      <c r="D16" s="128">
        <f>C16-B16</f>
        <v>0</v>
      </c>
      <c r="E16" s="126">
        <f t="shared" si="1"/>
        <v>0</v>
      </c>
      <c r="F16" s="127"/>
    </row>
    <row r="17" spans="1:6" s="109" customFormat="1" ht="23.25" customHeight="1">
      <c r="A17" s="117" t="s">
        <v>92</v>
      </c>
      <c r="B17" s="125"/>
      <c r="C17" s="118">
        <v>1596</v>
      </c>
      <c r="D17" s="128">
        <f>C17-B17</f>
        <v>1596</v>
      </c>
      <c r="E17" s="126"/>
      <c r="F17" s="127"/>
    </row>
    <row r="18" spans="1:6" s="109" customFormat="1" ht="23.25" customHeight="1">
      <c r="A18" s="124" t="s">
        <v>93</v>
      </c>
      <c r="B18" s="125">
        <f>SUM(B14:B17)</f>
        <v>108336</v>
      </c>
      <c r="C18" s="125">
        <f>SUM(C14:C17)</f>
        <v>371412</v>
      </c>
      <c r="D18" s="125">
        <f>SUM(D14:D17)</f>
        <v>263076</v>
      </c>
      <c r="E18" s="126">
        <f>D18/B18*100</f>
        <v>242.83340717766947</v>
      </c>
      <c r="F18" s="129"/>
    </row>
    <row r="19" spans="1:6">
      <c r="B19" s="110">
        <v>0</v>
      </c>
    </row>
  </sheetData>
  <mergeCells count="6">
    <mergeCell ref="A2:F2"/>
    <mergeCell ref="D5:E5"/>
    <mergeCell ref="A5:A6"/>
    <mergeCell ref="B5:B6"/>
    <mergeCell ref="C5:C6"/>
    <mergeCell ref="F5:F6"/>
  </mergeCells>
  <phoneticPr fontId="46" type="noConversion"/>
  <printOptions horizontalCentered="1" verticalCentered="1"/>
  <pageMargins left="0.23958333333333301" right="0.20069444444444401" top="0.35" bottom="0.468055555555556" header="0.31041666666666701" footer="0.27916666666666701"/>
  <pageSetup paperSize="9" orientation="landscape" useFirstPageNumber="1" r:id="rId1"/>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3"/>
  <sheetViews>
    <sheetView showZeros="0" workbookViewId="0">
      <selection activeCell="F16" sqref="F16"/>
    </sheetView>
  </sheetViews>
  <sheetFormatPr defaultColWidth="9" defaultRowHeight="14.25" customHeight="1"/>
  <cols>
    <col min="1" max="1" width="11.625" style="77" customWidth="1"/>
    <col min="2" max="2" width="50.25" style="78" customWidth="1"/>
    <col min="3" max="3" width="8.5" style="78" customWidth="1"/>
    <col min="4" max="4" width="8.875" style="78" customWidth="1"/>
    <col min="5" max="5" width="10" style="78" customWidth="1"/>
    <col min="6" max="6" width="10" style="98" customWidth="1"/>
    <col min="7" max="7" width="13.75" style="78" customWidth="1"/>
    <col min="8" max="16384" width="9" style="78"/>
  </cols>
  <sheetData>
    <row r="1" spans="1:7" ht="38.1" customHeight="1">
      <c r="A1" s="78" t="s">
        <v>94</v>
      </c>
      <c r="G1" s="79"/>
    </row>
    <row r="2" spans="1:7" ht="22.5">
      <c r="A2" s="171" t="s">
        <v>95</v>
      </c>
      <c r="B2" s="171"/>
      <c r="C2" s="171"/>
      <c r="D2" s="171"/>
      <c r="E2" s="171"/>
      <c r="F2" s="171"/>
      <c r="G2" s="171"/>
    </row>
    <row r="3" spans="1:7" ht="15.75" customHeight="1">
      <c r="A3" s="99"/>
      <c r="B3" s="97"/>
      <c r="C3" s="97"/>
      <c r="G3" s="100" t="s">
        <v>2</v>
      </c>
    </row>
    <row r="4" spans="1:7" s="97" customFormat="1" ht="24.95" customHeight="1">
      <c r="A4" s="174" t="s">
        <v>96</v>
      </c>
      <c r="B4" s="174" t="s">
        <v>97</v>
      </c>
      <c r="C4" s="174" t="s">
        <v>98</v>
      </c>
      <c r="D4" s="174" t="s">
        <v>5</v>
      </c>
      <c r="E4" s="172" t="s">
        <v>6</v>
      </c>
      <c r="F4" s="173"/>
      <c r="G4" s="176" t="s">
        <v>99</v>
      </c>
    </row>
    <row r="5" spans="1:7" s="97" customFormat="1" ht="24.95" customHeight="1">
      <c r="A5" s="175"/>
      <c r="B5" s="175"/>
      <c r="C5" s="175"/>
      <c r="D5" s="175"/>
      <c r="E5" s="65" t="s">
        <v>8</v>
      </c>
      <c r="F5" s="65" t="s">
        <v>100</v>
      </c>
      <c r="G5" s="177"/>
    </row>
    <row r="6" spans="1:7" s="97" customFormat="1" ht="20.100000000000001" customHeight="1">
      <c r="A6" s="89">
        <v>10306</v>
      </c>
      <c r="B6" s="101" t="s">
        <v>101</v>
      </c>
      <c r="C6" s="86">
        <f>C7+C11+C15+C21+C25</f>
        <v>1021</v>
      </c>
      <c r="D6" s="86">
        <f>D7+D11+D15+D21++D25</f>
        <v>1482</v>
      </c>
      <c r="E6" s="86">
        <f>E7+E11+E15+E21+E25</f>
        <v>461</v>
      </c>
      <c r="F6" s="87">
        <f>E6/C6*100</f>
        <v>45.151811949069497</v>
      </c>
      <c r="G6" s="92"/>
    </row>
    <row r="7" spans="1:7" s="97" customFormat="1" ht="20.100000000000001" customHeight="1">
      <c r="A7" s="89">
        <v>1030601</v>
      </c>
      <c r="B7" s="102" t="s">
        <v>102</v>
      </c>
      <c r="C7" s="86"/>
      <c r="D7" s="86"/>
      <c r="E7" s="86"/>
      <c r="F7" s="103"/>
      <c r="G7" s="65"/>
    </row>
    <row r="8" spans="1:7" s="97" customFormat="1" ht="20.100000000000001" customHeight="1">
      <c r="A8" s="91">
        <v>103060103</v>
      </c>
      <c r="B8" s="104" t="s">
        <v>103</v>
      </c>
      <c r="C8" s="86"/>
      <c r="D8" s="86"/>
      <c r="E8" s="86"/>
      <c r="F8" s="103"/>
      <c r="G8" s="92"/>
    </row>
    <row r="9" spans="1:7" s="97" customFormat="1" ht="20.100000000000001" customHeight="1">
      <c r="A9" s="91"/>
      <c r="B9" s="104" t="s">
        <v>104</v>
      </c>
      <c r="C9" s="86"/>
      <c r="D9" s="86"/>
      <c r="E9" s="86"/>
      <c r="F9" s="103"/>
      <c r="G9" s="92"/>
    </row>
    <row r="10" spans="1:7" s="97" customFormat="1" ht="20.100000000000001" customHeight="1">
      <c r="A10" s="91">
        <v>103060198</v>
      </c>
      <c r="B10" s="105" t="s">
        <v>105</v>
      </c>
      <c r="C10" s="86"/>
      <c r="D10" s="86"/>
      <c r="E10" s="86"/>
      <c r="F10" s="103"/>
      <c r="G10" s="92"/>
    </row>
    <row r="11" spans="1:7" s="97" customFormat="1" ht="20.100000000000001" customHeight="1">
      <c r="A11" s="89">
        <v>1030602</v>
      </c>
      <c r="B11" s="102" t="s">
        <v>106</v>
      </c>
      <c r="C11" s="86">
        <v>1021</v>
      </c>
      <c r="D11" s="86">
        <v>1482</v>
      </c>
      <c r="E11" s="86">
        <f>D11-C11</f>
        <v>461</v>
      </c>
      <c r="F11" s="87">
        <f>E11/C11*100</f>
        <v>45.151811949069497</v>
      </c>
      <c r="G11" s="65"/>
    </row>
    <row r="12" spans="1:7" s="97" customFormat="1" ht="20.100000000000001" customHeight="1">
      <c r="A12" s="91">
        <v>103060202</v>
      </c>
      <c r="B12" s="105" t="s">
        <v>107</v>
      </c>
      <c r="C12" s="86">
        <v>1021</v>
      </c>
      <c r="D12" s="86">
        <v>1482</v>
      </c>
      <c r="E12" s="86">
        <f>D12-C12</f>
        <v>461</v>
      </c>
      <c r="F12" s="87">
        <f>E12/C12*100</f>
        <v>45.151811949069497</v>
      </c>
      <c r="G12" s="92"/>
    </row>
    <row r="13" spans="1:7" s="97" customFormat="1" ht="20.100000000000001" customHeight="1">
      <c r="A13" s="91">
        <v>103060203</v>
      </c>
      <c r="B13" s="105" t="s">
        <v>108</v>
      </c>
      <c r="C13" s="86"/>
      <c r="D13" s="86"/>
      <c r="E13" s="86"/>
      <c r="F13" s="103"/>
      <c r="G13" s="92"/>
    </row>
    <row r="14" spans="1:7" s="97" customFormat="1" ht="20.100000000000001" customHeight="1">
      <c r="A14" s="91">
        <v>103060298</v>
      </c>
      <c r="B14" s="105" t="s">
        <v>109</v>
      </c>
      <c r="C14" s="86"/>
      <c r="D14" s="86"/>
      <c r="E14" s="86">
        <f>D14-C14</f>
        <v>0</v>
      </c>
      <c r="F14" s="87"/>
      <c r="G14" s="92"/>
    </row>
    <row r="15" spans="1:7" s="97" customFormat="1" ht="20.100000000000001" customHeight="1">
      <c r="A15" s="89">
        <v>1030603</v>
      </c>
      <c r="B15" s="102" t="s">
        <v>110</v>
      </c>
      <c r="C15" s="86"/>
      <c r="D15" s="86"/>
      <c r="E15" s="86"/>
      <c r="F15" s="103"/>
      <c r="G15" s="65"/>
    </row>
    <row r="16" spans="1:7" s="97" customFormat="1" ht="20.100000000000001" customHeight="1">
      <c r="A16" s="91">
        <v>103060301</v>
      </c>
      <c r="B16" s="105" t="s">
        <v>111</v>
      </c>
      <c r="C16" s="86"/>
      <c r="D16" s="86"/>
      <c r="E16" s="86"/>
      <c r="F16" s="103"/>
      <c r="G16" s="92"/>
    </row>
    <row r="17" spans="1:7" s="97" customFormat="1" ht="20.100000000000001" customHeight="1">
      <c r="A17" s="91">
        <v>103060304</v>
      </c>
      <c r="B17" s="105" t="s">
        <v>112</v>
      </c>
      <c r="C17" s="86"/>
      <c r="D17" s="86"/>
      <c r="E17" s="86"/>
      <c r="F17" s="103"/>
      <c r="G17" s="92"/>
    </row>
    <row r="18" spans="1:7" s="97" customFormat="1" ht="20.100000000000001" customHeight="1">
      <c r="A18" s="91">
        <v>103060305</v>
      </c>
      <c r="B18" s="105" t="s">
        <v>113</v>
      </c>
      <c r="C18" s="86"/>
      <c r="D18" s="86"/>
      <c r="E18" s="86"/>
      <c r="F18" s="103"/>
      <c r="G18" s="92"/>
    </row>
    <row r="19" spans="1:7" s="97" customFormat="1" ht="20.100000000000001" customHeight="1">
      <c r="A19" s="91">
        <v>103060306</v>
      </c>
      <c r="B19" s="105" t="s">
        <v>114</v>
      </c>
      <c r="C19" s="86"/>
      <c r="D19" s="86"/>
      <c r="E19" s="86"/>
      <c r="F19" s="103"/>
      <c r="G19" s="92"/>
    </row>
    <row r="20" spans="1:7" s="97" customFormat="1" ht="20.100000000000001" customHeight="1">
      <c r="A20" s="91">
        <v>103060398</v>
      </c>
      <c r="B20" s="105" t="s">
        <v>115</v>
      </c>
      <c r="C20" s="86"/>
      <c r="D20" s="86"/>
      <c r="E20" s="86"/>
      <c r="F20" s="103"/>
      <c r="G20" s="92"/>
    </row>
    <row r="21" spans="1:7" s="97" customFormat="1" ht="20.100000000000001" customHeight="1">
      <c r="A21" s="89">
        <v>1030604</v>
      </c>
      <c r="B21" s="102" t="s">
        <v>116</v>
      </c>
      <c r="C21" s="86"/>
      <c r="D21" s="86"/>
      <c r="E21" s="86"/>
      <c r="F21" s="103"/>
      <c r="G21" s="65"/>
    </row>
    <row r="22" spans="1:7" s="97" customFormat="1" ht="20.100000000000001" customHeight="1">
      <c r="A22" s="91">
        <v>103060401</v>
      </c>
      <c r="B22" s="105" t="s">
        <v>117</v>
      </c>
      <c r="C22" s="86"/>
      <c r="D22" s="86"/>
      <c r="E22" s="86"/>
      <c r="F22" s="103"/>
      <c r="G22" s="92"/>
    </row>
    <row r="23" spans="1:7" s="97" customFormat="1" ht="20.100000000000001" customHeight="1">
      <c r="A23" s="91">
        <v>103060402</v>
      </c>
      <c r="B23" s="105" t="s">
        <v>118</v>
      </c>
      <c r="C23" s="86"/>
      <c r="D23" s="86"/>
      <c r="E23" s="86"/>
      <c r="F23" s="103"/>
      <c r="G23" s="92"/>
    </row>
    <row r="24" spans="1:7" s="97" customFormat="1" ht="20.100000000000001" customHeight="1">
      <c r="A24" s="91">
        <v>103060498</v>
      </c>
      <c r="B24" s="105" t="s">
        <v>119</v>
      </c>
      <c r="C24" s="86"/>
      <c r="D24" s="86"/>
      <c r="E24" s="86"/>
      <c r="F24" s="103"/>
      <c r="G24" s="92"/>
    </row>
    <row r="25" spans="1:7" s="97" customFormat="1" ht="20.100000000000001" customHeight="1">
      <c r="A25" s="89">
        <v>1030698</v>
      </c>
      <c r="B25" s="102" t="s">
        <v>120</v>
      </c>
      <c r="C25" s="86"/>
      <c r="D25" s="86"/>
      <c r="E25" s="86"/>
      <c r="F25" s="103"/>
      <c r="G25" s="65"/>
    </row>
    <row r="26" spans="1:7" s="76" customFormat="1" ht="20.100000000000001" customHeight="1">
      <c r="A26" s="89">
        <v>110</v>
      </c>
      <c r="B26" s="106" t="s">
        <v>121</v>
      </c>
      <c r="C26" s="86">
        <f>SUM(C27)</f>
        <v>0</v>
      </c>
      <c r="D26" s="86">
        <f>SUM(D27)</f>
        <v>18</v>
      </c>
      <c r="E26" s="93">
        <f>D26-C26</f>
        <v>18</v>
      </c>
      <c r="F26" s="94">
        <f>SUM(F27:F28)</f>
        <v>0</v>
      </c>
      <c r="G26" s="65"/>
    </row>
    <row r="27" spans="1:7">
      <c r="A27" s="107">
        <v>11005</v>
      </c>
      <c r="B27" s="102" t="s">
        <v>122</v>
      </c>
      <c r="C27" s="86">
        <f>SUM(C28:C29)</f>
        <v>0</v>
      </c>
      <c r="D27" s="86">
        <v>18</v>
      </c>
      <c r="E27" s="93">
        <f>D27-C27</f>
        <v>18</v>
      </c>
      <c r="F27" s="94">
        <f>SUM(F28:F29)</f>
        <v>0</v>
      </c>
      <c r="G27" s="88"/>
    </row>
    <row r="28" spans="1:7">
      <c r="A28" s="107">
        <v>1100501</v>
      </c>
      <c r="B28" s="104" t="s">
        <v>123</v>
      </c>
      <c r="C28" s="93"/>
      <c r="D28" s="93">
        <v>18</v>
      </c>
      <c r="E28" s="93">
        <f>D28-C28</f>
        <v>18</v>
      </c>
      <c r="F28" s="94">
        <f>SUM(F29:F30)</f>
        <v>0</v>
      </c>
      <c r="G28" s="88"/>
    </row>
    <row r="29" spans="1:7">
      <c r="A29" s="107">
        <v>1100502</v>
      </c>
      <c r="B29" s="104" t="s">
        <v>124</v>
      </c>
      <c r="C29" s="93"/>
      <c r="D29" s="93"/>
      <c r="E29" s="93"/>
      <c r="F29" s="95"/>
      <c r="G29" s="88"/>
    </row>
    <row r="30" spans="1:7">
      <c r="A30" s="107"/>
      <c r="B30" s="88"/>
      <c r="C30" s="93"/>
      <c r="D30" s="93"/>
      <c r="E30" s="93"/>
      <c r="F30" s="95"/>
      <c r="G30" s="88"/>
    </row>
    <row r="31" spans="1:7" s="76" customFormat="1">
      <c r="A31" s="108"/>
      <c r="B31" s="106" t="s">
        <v>125</v>
      </c>
      <c r="C31" s="86">
        <f>C26+C6</f>
        <v>1021</v>
      </c>
      <c r="D31" s="86">
        <f>D6+D26</f>
        <v>1500</v>
      </c>
      <c r="E31" s="86">
        <f>E26+E6</f>
        <v>479</v>
      </c>
      <c r="F31" s="87">
        <f>E31/C31*100</f>
        <v>46.9147894221352</v>
      </c>
      <c r="G31" s="90"/>
    </row>
    <row r="32" spans="1:7">
      <c r="A32" s="107"/>
      <c r="B32" s="65" t="s">
        <v>126</v>
      </c>
      <c r="C32" s="93"/>
      <c r="D32" s="93"/>
      <c r="E32" s="93"/>
      <c r="F32" s="95"/>
      <c r="G32" s="88"/>
    </row>
    <row r="33" spans="1:7" s="76" customFormat="1" ht="18" customHeight="1">
      <c r="A33" s="108"/>
      <c r="B33" s="106" t="s">
        <v>127</v>
      </c>
      <c r="C33" s="86">
        <f>SUM(C31:C32)</f>
        <v>1021</v>
      </c>
      <c r="D33" s="86">
        <f>SUM(D31:D32)</f>
        <v>1500</v>
      </c>
      <c r="E33" s="86">
        <f>SUM(E31:E32)</f>
        <v>479</v>
      </c>
      <c r="F33" s="87">
        <f>E33/C33*100</f>
        <v>46.9147894221352</v>
      </c>
      <c r="G33" s="90"/>
    </row>
  </sheetData>
  <mergeCells count="7">
    <mergeCell ref="A2:G2"/>
    <mergeCell ref="E4:F4"/>
    <mergeCell ref="A4:A5"/>
    <mergeCell ref="B4:B5"/>
    <mergeCell ref="C4:C5"/>
    <mergeCell ref="D4:D5"/>
    <mergeCell ref="G4:G5"/>
  </mergeCells>
  <phoneticPr fontId="46" type="noConversion"/>
  <printOptions horizontalCentered="1"/>
  <pageMargins left="0.74791666666666701" right="0.74791666666666701" top="0.196527777777778" bottom="0.74791666666666701" header="0.118055555555556" footer="0.51180555555555596"/>
  <pageSetup paperSize="9" scale="79" orientation="landscape" r:id="rId1"/>
  <headerFooter scaleWithDoc="0"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Zeros="0" topLeftCell="A2" workbookViewId="0">
      <selection activeCell="F6" sqref="F6"/>
    </sheetView>
  </sheetViews>
  <sheetFormatPr defaultColWidth="9" defaultRowHeight="14.25" customHeight="1"/>
  <cols>
    <col min="1" max="1" width="10.25" style="77" customWidth="1"/>
    <col min="2" max="2" width="39.875" style="78" customWidth="1"/>
    <col min="3" max="3" width="10.125" style="78" customWidth="1"/>
    <col min="4" max="4" width="9.875" style="78" customWidth="1"/>
    <col min="5" max="6" width="10.5" style="78" customWidth="1"/>
    <col min="7" max="7" width="12.625" style="78" customWidth="1"/>
    <col min="8" max="16384" width="9" style="78"/>
  </cols>
  <sheetData>
    <row r="1" spans="1:7">
      <c r="A1" s="78" t="s">
        <v>128</v>
      </c>
      <c r="G1" s="79"/>
    </row>
    <row r="2" spans="1:7" ht="22.5">
      <c r="A2" s="171" t="s">
        <v>129</v>
      </c>
      <c r="B2" s="171"/>
      <c r="C2" s="171"/>
      <c r="D2" s="171"/>
      <c r="E2" s="171"/>
      <c r="F2" s="171"/>
      <c r="G2" s="171"/>
    </row>
    <row r="3" spans="1:7">
      <c r="A3" s="80"/>
      <c r="B3" s="81"/>
      <c r="C3" s="81"/>
      <c r="D3" s="81"/>
      <c r="E3" s="81"/>
      <c r="F3" s="81"/>
      <c r="G3" s="82" t="s">
        <v>2</v>
      </c>
    </row>
    <row r="4" spans="1:7" s="75" customFormat="1" ht="24.95" customHeight="1">
      <c r="A4" s="174" t="s">
        <v>96</v>
      </c>
      <c r="B4" s="174" t="s">
        <v>130</v>
      </c>
      <c r="C4" s="176" t="s">
        <v>98</v>
      </c>
      <c r="D4" s="176" t="s">
        <v>5</v>
      </c>
      <c r="E4" s="172" t="s">
        <v>6</v>
      </c>
      <c r="F4" s="173"/>
      <c r="G4" s="176" t="s">
        <v>99</v>
      </c>
    </row>
    <row r="5" spans="1:7" s="75" customFormat="1" ht="24.95" customHeight="1">
      <c r="A5" s="175"/>
      <c r="B5" s="175"/>
      <c r="C5" s="177"/>
      <c r="D5" s="177"/>
      <c r="E5" s="65" t="s">
        <v>8</v>
      </c>
      <c r="F5" s="65" t="s">
        <v>100</v>
      </c>
      <c r="G5" s="177"/>
    </row>
    <row r="6" spans="1:7" ht="27" customHeight="1">
      <c r="A6" s="84"/>
      <c r="B6" s="83" t="s">
        <v>131</v>
      </c>
      <c r="C6" s="85">
        <f>C7+C31</f>
        <v>1021</v>
      </c>
      <c r="D6" s="85">
        <f>D7+D31</f>
        <v>1500</v>
      </c>
      <c r="E6" s="86">
        <f>D6-C6</f>
        <v>479</v>
      </c>
      <c r="F6" s="87">
        <f>E6/C6*100</f>
        <v>46.9147894221352</v>
      </c>
      <c r="G6" s="88"/>
    </row>
    <row r="7" spans="1:7" s="76" customFormat="1" ht="27" customHeight="1">
      <c r="A7" s="89">
        <v>223</v>
      </c>
      <c r="B7" s="65" t="s">
        <v>132</v>
      </c>
      <c r="C7" s="86">
        <f>C8+C18+C27+C29</f>
        <v>0</v>
      </c>
      <c r="D7" s="86">
        <f>D8+D18+D27+D29</f>
        <v>18</v>
      </c>
      <c r="E7" s="86">
        <f>D7-C7</f>
        <v>18</v>
      </c>
      <c r="F7" s="87"/>
      <c r="G7" s="90"/>
    </row>
    <row r="8" spans="1:7" ht="27" customHeight="1">
      <c r="A8" s="89">
        <v>22301</v>
      </c>
      <c r="B8" s="65" t="s">
        <v>133</v>
      </c>
      <c r="C8" s="86">
        <f>SUM(C9:C17)</f>
        <v>0</v>
      </c>
      <c r="D8" s="86">
        <f>SUM(D9:D17)</f>
        <v>18</v>
      </c>
      <c r="E8" s="86">
        <f>SUM(E9:E17)</f>
        <v>18</v>
      </c>
      <c r="F8" s="87"/>
      <c r="G8" s="88"/>
    </row>
    <row r="9" spans="1:7" ht="27" customHeight="1">
      <c r="A9" s="91">
        <v>2230101</v>
      </c>
      <c r="B9" s="92" t="s">
        <v>134</v>
      </c>
      <c r="C9" s="93"/>
      <c r="D9" s="93"/>
      <c r="E9" s="93"/>
      <c r="F9" s="94"/>
      <c r="G9" s="88"/>
    </row>
    <row r="10" spans="1:7" ht="27" customHeight="1">
      <c r="A10" s="91">
        <v>2230102</v>
      </c>
      <c r="B10" s="92" t="s">
        <v>135</v>
      </c>
      <c r="C10" s="93"/>
      <c r="D10" s="93"/>
      <c r="E10" s="93"/>
      <c r="F10" s="94"/>
      <c r="G10" s="88"/>
    </row>
    <row r="11" spans="1:7" ht="27" customHeight="1">
      <c r="A11" s="91">
        <v>2230103</v>
      </c>
      <c r="B11" s="92" t="s">
        <v>136</v>
      </c>
      <c r="C11" s="93"/>
      <c r="D11" s="93"/>
      <c r="E11" s="93"/>
      <c r="F11" s="94"/>
      <c r="G11" s="88"/>
    </row>
    <row r="12" spans="1:7" ht="27" customHeight="1">
      <c r="A12" s="91">
        <v>2230104</v>
      </c>
      <c r="B12" s="92" t="s">
        <v>137</v>
      </c>
      <c r="C12" s="93"/>
      <c r="D12" s="93"/>
      <c r="E12" s="93"/>
      <c r="F12" s="94"/>
      <c r="G12" s="88"/>
    </row>
    <row r="13" spans="1:7" ht="27" customHeight="1">
      <c r="A13" s="91">
        <v>2230105</v>
      </c>
      <c r="B13" s="92" t="s">
        <v>138</v>
      </c>
      <c r="C13" s="93"/>
      <c r="D13" s="93">
        <v>18</v>
      </c>
      <c r="E13" s="93">
        <f>D13-C13</f>
        <v>18</v>
      </c>
      <c r="F13" s="95"/>
      <c r="G13" s="88"/>
    </row>
    <row r="14" spans="1:7" ht="27" customHeight="1">
      <c r="A14" s="91">
        <v>2230106</v>
      </c>
      <c r="B14" s="92" t="s">
        <v>139</v>
      </c>
      <c r="C14" s="93"/>
      <c r="D14" s="93"/>
      <c r="E14" s="93"/>
      <c r="F14" s="94"/>
      <c r="G14" s="88"/>
    </row>
    <row r="15" spans="1:7" ht="27" customHeight="1">
      <c r="A15" s="91">
        <v>2230107</v>
      </c>
      <c r="B15" s="92" t="s">
        <v>140</v>
      </c>
      <c r="C15" s="93"/>
      <c r="D15" s="93"/>
      <c r="E15" s="93"/>
      <c r="F15" s="94"/>
      <c r="G15" s="88"/>
    </row>
    <row r="16" spans="1:7" ht="27" customHeight="1">
      <c r="A16" s="91">
        <v>2230108</v>
      </c>
      <c r="B16" s="92" t="s">
        <v>141</v>
      </c>
      <c r="C16" s="93"/>
      <c r="D16" s="93"/>
      <c r="E16" s="93"/>
      <c r="F16" s="94"/>
      <c r="G16" s="88"/>
    </row>
    <row r="17" spans="1:7" ht="27" customHeight="1">
      <c r="A17" s="91">
        <v>2230199</v>
      </c>
      <c r="B17" s="92" t="s">
        <v>142</v>
      </c>
      <c r="C17" s="93"/>
      <c r="D17" s="93"/>
      <c r="E17" s="93"/>
      <c r="F17" s="94"/>
      <c r="G17" s="88"/>
    </row>
    <row r="18" spans="1:7" ht="27" customHeight="1">
      <c r="A18" s="89">
        <v>22302</v>
      </c>
      <c r="B18" s="65" t="s">
        <v>143</v>
      </c>
      <c r="C18" s="93"/>
      <c r="D18" s="93"/>
      <c r="E18" s="93"/>
      <c r="F18" s="94"/>
      <c r="G18" s="88"/>
    </row>
    <row r="19" spans="1:7" ht="27" customHeight="1">
      <c r="A19" s="91">
        <v>2230201</v>
      </c>
      <c r="B19" s="92" t="s">
        <v>144</v>
      </c>
      <c r="C19" s="93"/>
      <c r="D19" s="93"/>
      <c r="E19" s="93"/>
      <c r="F19" s="94"/>
      <c r="G19" s="88"/>
    </row>
    <row r="20" spans="1:7" ht="27" customHeight="1">
      <c r="A20" s="91">
        <v>2230202</v>
      </c>
      <c r="B20" s="92" t="s">
        <v>145</v>
      </c>
      <c r="C20" s="93"/>
      <c r="D20" s="93"/>
      <c r="E20" s="93"/>
      <c r="F20" s="94"/>
      <c r="G20" s="88"/>
    </row>
    <row r="21" spans="1:7" ht="27" customHeight="1">
      <c r="A21" s="91">
        <v>2230203</v>
      </c>
      <c r="B21" s="92" t="s">
        <v>146</v>
      </c>
      <c r="C21" s="93"/>
      <c r="D21" s="93"/>
      <c r="E21" s="93"/>
      <c r="F21" s="94"/>
      <c r="G21" s="88"/>
    </row>
    <row r="22" spans="1:7" ht="27" customHeight="1">
      <c r="A22" s="91">
        <v>2230204</v>
      </c>
      <c r="B22" s="92" t="s">
        <v>147</v>
      </c>
      <c r="C22" s="93"/>
      <c r="D22" s="93"/>
      <c r="E22" s="93"/>
      <c r="F22" s="94"/>
      <c r="G22" s="88"/>
    </row>
    <row r="23" spans="1:7" ht="27" customHeight="1">
      <c r="A23" s="91">
        <v>2230205</v>
      </c>
      <c r="B23" s="92" t="s">
        <v>148</v>
      </c>
      <c r="C23" s="93"/>
      <c r="D23" s="93"/>
      <c r="E23" s="93"/>
      <c r="F23" s="94"/>
      <c r="G23" s="88"/>
    </row>
    <row r="24" spans="1:7" ht="27" customHeight="1">
      <c r="A24" s="91">
        <v>2230206</v>
      </c>
      <c r="B24" s="92" t="s">
        <v>149</v>
      </c>
      <c r="C24" s="93"/>
      <c r="D24" s="93"/>
      <c r="E24" s="93"/>
      <c r="F24" s="94"/>
      <c r="G24" s="88"/>
    </row>
    <row r="25" spans="1:7" ht="27" customHeight="1">
      <c r="A25" s="91">
        <v>2230207</v>
      </c>
      <c r="B25" s="92" t="s">
        <v>150</v>
      </c>
      <c r="C25" s="93"/>
      <c r="D25" s="93"/>
      <c r="E25" s="93"/>
      <c r="F25" s="94"/>
      <c r="G25" s="88"/>
    </row>
    <row r="26" spans="1:7" ht="27" customHeight="1">
      <c r="A26" s="91">
        <v>2230299</v>
      </c>
      <c r="B26" s="92" t="s">
        <v>151</v>
      </c>
      <c r="C26" s="93"/>
      <c r="D26" s="93"/>
      <c r="E26" s="93"/>
      <c r="F26" s="94"/>
      <c r="G26" s="88"/>
    </row>
    <row r="27" spans="1:7" ht="27" customHeight="1">
      <c r="A27" s="89">
        <v>22303</v>
      </c>
      <c r="B27" s="65" t="s">
        <v>152</v>
      </c>
      <c r="C27" s="93"/>
      <c r="D27" s="93"/>
      <c r="E27" s="93"/>
      <c r="F27" s="94"/>
      <c r="G27" s="88"/>
    </row>
    <row r="28" spans="1:7" ht="27" customHeight="1">
      <c r="A28" s="91">
        <v>2230301</v>
      </c>
      <c r="B28" s="92" t="s">
        <v>153</v>
      </c>
      <c r="C28" s="93"/>
      <c r="D28" s="93"/>
      <c r="E28" s="93"/>
      <c r="F28" s="94"/>
      <c r="G28" s="88"/>
    </row>
    <row r="29" spans="1:7" ht="27" customHeight="1">
      <c r="A29" s="89">
        <v>22399</v>
      </c>
      <c r="B29" s="65" t="s">
        <v>154</v>
      </c>
      <c r="C29" s="86">
        <f>C30</f>
        <v>0</v>
      </c>
      <c r="D29" s="86">
        <f>D30</f>
        <v>0</v>
      </c>
      <c r="E29" s="86">
        <f>D29-C29</f>
        <v>0</v>
      </c>
      <c r="F29" s="87"/>
      <c r="G29" s="88"/>
    </row>
    <row r="30" spans="1:7" ht="27" customHeight="1">
      <c r="A30" s="91">
        <v>2239901</v>
      </c>
      <c r="B30" s="92" t="s">
        <v>155</v>
      </c>
      <c r="C30" s="93"/>
      <c r="D30" s="93">
        <v>0</v>
      </c>
      <c r="E30" s="93">
        <f>D30-C30</f>
        <v>0</v>
      </c>
      <c r="F30" s="95"/>
      <c r="G30" s="88"/>
    </row>
    <row r="31" spans="1:7" s="76" customFormat="1" ht="27" customHeight="1">
      <c r="A31" s="89">
        <v>230</v>
      </c>
      <c r="B31" s="65" t="s">
        <v>156</v>
      </c>
      <c r="C31" s="86">
        <v>1021</v>
      </c>
      <c r="D31" s="86">
        <v>1482</v>
      </c>
      <c r="E31" s="86">
        <f>D31-C31</f>
        <v>461</v>
      </c>
      <c r="F31" s="87">
        <f>E31/C31*100</f>
        <v>45.151811949069497</v>
      </c>
      <c r="G31" s="90"/>
    </row>
    <row r="32" spans="1:7" ht="27" customHeight="1">
      <c r="A32" s="89">
        <v>23005</v>
      </c>
      <c r="B32" s="65" t="s">
        <v>157</v>
      </c>
      <c r="C32" s="93"/>
      <c r="D32" s="93"/>
      <c r="E32" s="93"/>
      <c r="F32" s="94"/>
      <c r="G32" s="88"/>
    </row>
    <row r="33" spans="1:7" ht="27" customHeight="1">
      <c r="A33" s="91">
        <v>2300501</v>
      </c>
      <c r="B33" s="92" t="s">
        <v>158</v>
      </c>
      <c r="C33" s="93"/>
      <c r="D33" s="93"/>
      <c r="E33" s="93"/>
      <c r="F33" s="94"/>
      <c r="G33" s="88"/>
    </row>
    <row r="34" spans="1:7" ht="27" customHeight="1">
      <c r="A34" s="89">
        <v>23008</v>
      </c>
      <c r="B34" s="65" t="s">
        <v>159</v>
      </c>
      <c r="C34" s="86">
        <v>1021</v>
      </c>
      <c r="D34" s="86">
        <v>1482</v>
      </c>
      <c r="E34" s="86">
        <f>D34-C34</f>
        <v>461</v>
      </c>
      <c r="F34" s="87">
        <f>E34/C34*100</f>
        <v>45.151811949069497</v>
      </c>
      <c r="G34" s="88"/>
    </row>
    <row r="35" spans="1:7" ht="27" customHeight="1">
      <c r="A35" s="91">
        <v>2300803</v>
      </c>
      <c r="B35" s="92" t="s">
        <v>160</v>
      </c>
      <c r="C35" s="93">
        <v>1021</v>
      </c>
      <c r="D35" s="93">
        <v>1482</v>
      </c>
      <c r="E35" s="93">
        <f>D35-C35</f>
        <v>461</v>
      </c>
      <c r="F35" s="95">
        <f>E35/C35*100</f>
        <v>45.151811949069497</v>
      </c>
      <c r="G35" s="88"/>
    </row>
    <row r="36" spans="1:7" ht="24.95" customHeight="1">
      <c r="A36" s="96"/>
    </row>
  </sheetData>
  <mergeCells count="7">
    <mergeCell ref="A2:G2"/>
    <mergeCell ref="E4:F4"/>
    <mergeCell ref="A4:A5"/>
    <mergeCell ref="B4:B5"/>
    <mergeCell ref="C4:C5"/>
    <mergeCell ref="D4:D5"/>
    <mergeCell ref="G4:G5"/>
  </mergeCells>
  <phoneticPr fontId="46" type="noConversion"/>
  <printOptions horizontalCentered="1"/>
  <pageMargins left="0.74791666666666701" right="0.74791666666666701" top="0.90486111111111101" bottom="0.55069444444444404" header="0.51180555555555596" footer="0.35416666666666702"/>
  <pageSetup paperSize="9" orientation="landscape" r:id="rId1"/>
  <headerFooter scaleWithDoc="0"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showZeros="0" topLeftCell="A3" zoomScale="85" zoomScaleNormal="85" workbookViewId="0">
      <selection activeCell="G25" sqref="G25"/>
    </sheetView>
  </sheetViews>
  <sheetFormatPr defaultColWidth="9" defaultRowHeight="14.25"/>
  <cols>
    <col min="1" max="1" width="47.375" customWidth="1"/>
    <col min="2" max="9" width="16.75" customWidth="1"/>
    <col min="10" max="11" width="12.625" customWidth="1"/>
  </cols>
  <sheetData>
    <row r="1" spans="1:11" ht="24.95" customHeight="1">
      <c r="A1" s="61" t="s">
        <v>161</v>
      </c>
      <c r="B1" s="62"/>
      <c r="C1" s="62"/>
      <c r="D1" s="62"/>
      <c r="E1" s="62"/>
      <c r="F1" s="62"/>
      <c r="G1" s="62"/>
      <c r="H1" s="62"/>
      <c r="I1" s="62"/>
      <c r="J1" s="62"/>
      <c r="K1" s="62"/>
    </row>
    <row r="2" spans="1:11" ht="24" customHeight="1">
      <c r="A2" s="178" t="s">
        <v>162</v>
      </c>
      <c r="B2" s="178"/>
      <c r="C2" s="178"/>
      <c r="D2" s="178"/>
      <c r="E2" s="178"/>
      <c r="F2" s="178"/>
      <c r="G2" s="178"/>
      <c r="H2" s="178"/>
      <c r="I2" s="178"/>
      <c r="J2" s="178"/>
      <c r="K2" s="178"/>
    </row>
    <row r="3" spans="1:11" ht="18.95" customHeight="1">
      <c r="A3" s="63"/>
      <c r="B3" s="63"/>
      <c r="C3" s="63"/>
      <c r="D3" s="63"/>
      <c r="E3" s="63"/>
      <c r="F3" s="63"/>
      <c r="G3" s="63"/>
      <c r="H3" s="63"/>
      <c r="I3" s="63"/>
      <c r="J3" s="63" t="s">
        <v>2</v>
      </c>
      <c r="K3" s="63"/>
    </row>
    <row r="4" spans="1:11" ht="27" customHeight="1">
      <c r="A4" s="185" t="s">
        <v>3</v>
      </c>
      <c r="B4" s="187" t="s">
        <v>163</v>
      </c>
      <c r="C4" s="179" t="s">
        <v>164</v>
      </c>
      <c r="D4" s="180"/>
      <c r="E4" s="181"/>
      <c r="F4" s="185" t="s">
        <v>5</v>
      </c>
      <c r="G4" s="179" t="s">
        <v>164</v>
      </c>
      <c r="H4" s="180"/>
      <c r="I4" s="181"/>
      <c r="J4" s="182" t="s">
        <v>6</v>
      </c>
      <c r="K4" s="183"/>
    </row>
    <row r="5" spans="1:11" ht="45" customHeight="1">
      <c r="A5" s="186"/>
      <c r="B5" s="188"/>
      <c r="C5" s="64" t="s">
        <v>165</v>
      </c>
      <c r="D5" s="64" t="s">
        <v>166</v>
      </c>
      <c r="E5" s="64" t="s">
        <v>167</v>
      </c>
      <c r="F5" s="186"/>
      <c r="G5" s="64" t="s">
        <v>165</v>
      </c>
      <c r="H5" s="64" t="s">
        <v>166</v>
      </c>
      <c r="I5" s="64" t="s">
        <v>167</v>
      </c>
      <c r="J5" s="72" t="s">
        <v>8</v>
      </c>
      <c r="K5" s="72" t="s">
        <v>9</v>
      </c>
    </row>
    <row r="6" spans="1:11" ht="35.1" customHeight="1">
      <c r="A6" s="65" t="s">
        <v>168</v>
      </c>
      <c r="B6" s="66">
        <f>SUM(B7:B16)</f>
        <v>54327</v>
      </c>
      <c r="C6" s="66">
        <f>SUM(C7:C16)</f>
        <v>25522</v>
      </c>
      <c r="D6" s="66">
        <f>SUM(D7:D16)</f>
        <v>28805</v>
      </c>
      <c r="E6" s="66">
        <f>SUM(E7:E15)</f>
        <v>0</v>
      </c>
      <c r="F6" s="66">
        <f t="shared" ref="F6:F25" si="0">SUM(G6:I6)</f>
        <v>56783</v>
      </c>
      <c r="G6" s="67">
        <v>30750</v>
      </c>
      <c r="H6" s="66">
        <v>26033</v>
      </c>
      <c r="I6" s="66">
        <f>SUM(I7:I14)</f>
        <v>0</v>
      </c>
      <c r="J6" s="73">
        <f t="shared" ref="J6:J25" si="1">F6-B6</f>
        <v>2456</v>
      </c>
      <c r="K6" s="73">
        <f t="shared" ref="K6:K12" si="2">J6/B6*100</f>
        <v>4.5207723599683396</v>
      </c>
    </row>
    <row r="7" spans="1:11" ht="35.1" customHeight="1">
      <c r="A7" s="65" t="s">
        <v>169</v>
      </c>
      <c r="B7" s="68">
        <f t="shared" ref="B7:B16" si="3">SUM(C7:E7)</f>
        <v>25025</v>
      </c>
      <c r="C7" s="68">
        <v>2000</v>
      </c>
      <c r="D7" s="68">
        <v>23025</v>
      </c>
      <c r="E7" s="68"/>
      <c r="F7" s="68">
        <f t="shared" si="0"/>
        <v>30297</v>
      </c>
      <c r="G7" s="69">
        <v>6828</v>
      </c>
      <c r="H7" s="68">
        <v>23469</v>
      </c>
      <c r="I7" s="68"/>
      <c r="J7" s="74">
        <f t="shared" si="1"/>
        <v>5272</v>
      </c>
      <c r="K7" s="74">
        <f t="shared" si="2"/>
        <v>21.0669330669331</v>
      </c>
    </row>
    <row r="8" spans="1:11" ht="35.1" customHeight="1">
      <c r="A8" s="65" t="s">
        <v>170</v>
      </c>
      <c r="B8" s="68">
        <f t="shared" si="3"/>
        <v>116</v>
      </c>
      <c r="C8" s="68">
        <v>80</v>
      </c>
      <c r="D8" s="68">
        <v>36</v>
      </c>
      <c r="E8" s="68"/>
      <c r="F8" s="68">
        <f t="shared" si="0"/>
        <v>591</v>
      </c>
      <c r="G8" s="69">
        <v>555</v>
      </c>
      <c r="H8" s="68">
        <v>36</v>
      </c>
      <c r="I8" s="68"/>
      <c r="J8" s="74">
        <f t="shared" si="1"/>
        <v>475</v>
      </c>
      <c r="K8" s="74">
        <f t="shared" si="2"/>
        <v>409.48275862068999</v>
      </c>
    </row>
    <row r="9" spans="1:11" ht="35.1" customHeight="1">
      <c r="A9" s="65" t="s">
        <v>171</v>
      </c>
      <c r="B9" s="68">
        <f t="shared" si="3"/>
        <v>21825</v>
      </c>
      <c r="C9" s="68">
        <v>17005</v>
      </c>
      <c r="D9" s="68">
        <v>4820</v>
      </c>
      <c r="E9" s="68"/>
      <c r="F9" s="68">
        <f t="shared" si="0"/>
        <v>18081</v>
      </c>
      <c r="G9" s="69">
        <v>17081</v>
      </c>
      <c r="H9" s="68">
        <v>1000</v>
      </c>
      <c r="I9" s="68"/>
      <c r="J9" s="74">
        <f t="shared" si="1"/>
        <v>-3744</v>
      </c>
      <c r="K9" s="74">
        <f t="shared" si="2"/>
        <v>-17.154639175257699</v>
      </c>
    </row>
    <row r="10" spans="1:11" ht="35.1" customHeight="1">
      <c r="A10" s="65" t="s">
        <v>172</v>
      </c>
      <c r="B10" s="68">
        <f t="shared" si="3"/>
        <v>304</v>
      </c>
      <c r="C10" s="68">
        <v>304</v>
      </c>
      <c r="D10" s="68"/>
      <c r="E10" s="68"/>
      <c r="F10" s="68">
        <f t="shared" si="0"/>
        <v>304</v>
      </c>
      <c r="G10" s="69">
        <v>304</v>
      </c>
      <c r="H10" s="68"/>
      <c r="I10" s="68"/>
      <c r="J10" s="74">
        <f t="shared" si="1"/>
        <v>0</v>
      </c>
      <c r="K10" s="74">
        <f t="shared" si="2"/>
        <v>0</v>
      </c>
    </row>
    <row r="11" spans="1:11" ht="35.1" customHeight="1">
      <c r="A11" s="65" t="s">
        <v>173</v>
      </c>
      <c r="B11" s="68">
        <f t="shared" si="3"/>
        <v>57</v>
      </c>
      <c r="C11" s="68">
        <v>55</v>
      </c>
      <c r="D11" s="68">
        <v>2</v>
      </c>
      <c r="E11" s="68"/>
      <c r="F11" s="68">
        <f t="shared" si="0"/>
        <v>5</v>
      </c>
      <c r="G11" s="69">
        <v>3</v>
      </c>
      <c r="H11" s="68">
        <v>2</v>
      </c>
      <c r="I11" s="68"/>
      <c r="J11" s="74">
        <f t="shared" si="1"/>
        <v>-52</v>
      </c>
      <c r="K11" s="74">
        <f t="shared" si="2"/>
        <v>-91.228070175438603</v>
      </c>
    </row>
    <row r="12" spans="1:11" ht="35.1" customHeight="1">
      <c r="A12" s="65" t="s">
        <v>174</v>
      </c>
      <c r="B12" s="68">
        <f t="shared" si="3"/>
        <v>602</v>
      </c>
      <c r="C12" s="68">
        <v>2</v>
      </c>
      <c r="D12" s="68">
        <v>600</v>
      </c>
      <c r="E12" s="68"/>
      <c r="F12" s="68">
        <f t="shared" si="0"/>
        <v>1492</v>
      </c>
      <c r="G12" s="69">
        <v>2</v>
      </c>
      <c r="H12" s="68">
        <v>1490</v>
      </c>
      <c r="I12" s="68"/>
      <c r="J12" s="74">
        <f t="shared" si="1"/>
        <v>890</v>
      </c>
      <c r="K12" s="74">
        <f t="shared" si="2"/>
        <v>147.840531561462</v>
      </c>
    </row>
    <row r="13" spans="1:11" ht="35.1" customHeight="1">
      <c r="A13" s="65" t="s">
        <v>175</v>
      </c>
      <c r="B13" s="68">
        <f t="shared" si="3"/>
        <v>0</v>
      </c>
      <c r="C13" s="68"/>
      <c r="D13" s="68"/>
      <c r="E13" s="68"/>
      <c r="F13" s="68">
        <f t="shared" si="0"/>
        <v>0</v>
      </c>
      <c r="G13" s="69"/>
      <c r="H13" s="68"/>
      <c r="I13" s="68"/>
      <c r="J13" s="74">
        <f t="shared" si="1"/>
        <v>0</v>
      </c>
      <c r="K13" s="74"/>
    </row>
    <row r="14" spans="1:11" ht="35.1" customHeight="1">
      <c r="A14" s="65" t="s">
        <v>176</v>
      </c>
      <c r="B14" s="68">
        <f t="shared" si="3"/>
        <v>0</v>
      </c>
      <c r="C14" s="68"/>
      <c r="D14" s="68"/>
      <c r="E14" s="68"/>
      <c r="F14" s="68">
        <f t="shared" si="0"/>
        <v>0</v>
      </c>
      <c r="G14" s="69"/>
      <c r="H14" s="68"/>
      <c r="I14" s="68"/>
      <c r="J14" s="74">
        <f t="shared" si="1"/>
        <v>0</v>
      </c>
      <c r="K14" s="74"/>
    </row>
    <row r="15" spans="1:11" ht="35.1" customHeight="1">
      <c r="A15" s="65" t="s">
        <v>177</v>
      </c>
      <c r="B15" s="68">
        <f t="shared" si="3"/>
        <v>6076</v>
      </c>
      <c r="C15" s="68">
        <v>6076</v>
      </c>
      <c r="D15" s="68"/>
      <c r="E15" s="68"/>
      <c r="F15" s="68">
        <f t="shared" si="0"/>
        <v>5977</v>
      </c>
      <c r="G15" s="69">
        <v>5977</v>
      </c>
      <c r="H15" s="68"/>
      <c r="I15" s="68"/>
      <c r="J15" s="74">
        <f t="shared" si="1"/>
        <v>-99</v>
      </c>
      <c r="K15" s="74">
        <f t="shared" ref="K15:K18" si="4">J15/B15*100</f>
        <v>-1.62936142198815</v>
      </c>
    </row>
    <row r="16" spans="1:11" ht="35.1" customHeight="1">
      <c r="A16" s="65" t="s">
        <v>178</v>
      </c>
      <c r="B16" s="68">
        <f t="shared" si="3"/>
        <v>322</v>
      </c>
      <c r="C16" s="68"/>
      <c r="D16" s="68">
        <v>322</v>
      </c>
      <c r="E16" s="68"/>
      <c r="F16" s="68">
        <f t="shared" si="0"/>
        <v>36</v>
      </c>
      <c r="G16" s="69"/>
      <c r="H16" s="68">
        <v>36</v>
      </c>
      <c r="I16" s="68"/>
      <c r="J16" s="74">
        <f t="shared" si="1"/>
        <v>-286</v>
      </c>
      <c r="K16" s="74">
        <f t="shared" si="4"/>
        <v>-88.819875776397495</v>
      </c>
    </row>
    <row r="17" spans="1:11" ht="35.1" customHeight="1">
      <c r="A17" s="65" t="s">
        <v>179</v>
      </c>
      <c r="B17" s="66">
        <v>51768</v>
      </c>
      <c r="C17" s="66">
        <f t="shared" ref="C17:H17" si="5">SUM(C18:C23)</f>
        <v>22963</v>
      </c>
      <c r="D17" s="66">
        <f t="shared" si="5"/>
        <v>28804</v>
      </c>
      <c r="E17" s="66">
        <f>SUM(E18:E22)</f>
        <v>0</v>
      </c>
      <c r="F17" s="66">
        <f t="shared" si="0"/>
        <v>52898</v>
      </c>
      <c r="G17" s="70">
        <v>23644</v>
      </c>
      <c r="H17" s="66">
        <f t="shared" si="5"/>
        <v>29254</v>
      </c>
      <c r="I17" s="66">
        <f>SUM(I18:I22)</f>
        <v>0</v>
      </c>
      <c r="J17" s="73">
        <f t="shared" si="1"/>
        <v>1130</v>
      </c>
      <c r="K17" s="73">
        <f t="shared" si="4"/>
        <v>2.1828156390047901</v>
      </c>
    </row>
    <row r="18" spans="1:11" ht="35.1" customHeight="1">
      <c r="A18" s="65" t="s">
        <v>180</v>
      </c>
      <c r="B18" s="68">
        <f t="shared" ref="B18:B25" si="6">SUM(C18:E18)</f>
        <v>45368</v>
      </c>
      <c r="C18" s="68">
        <v>16886</v>
      </c>
      <c r="D18" s="68">
        <v>28482</v>
      </c>
      <c r="E18" s="68"/>
      <c r="F18" s="68">
        <f t="shared" si="0"/>
        <v>45203</v>
      </c>
      <c r="G18" s="69">
        <v>17666</v>
      </c>
      <c r="H18" s="68">
        <v>27537</v>
      </c>
      <c r="I18" s="68"/>
      <c r="J18" s="74">
        <f t="shared" si="1"/>
        <v>-165</v>
      </c>
      <c r="K18" s="74">
        <f t="shared" si="4"/>
        <v>-0.36369247046376302</v>
      </c>
    </row>
    <row r="19" spans="1:11" ht="35.1" customHeight="1">
      <c r="A19" s="65" t="s">
        <v>181</v>
      </c>
      <c r="B19" s="68">
        <f t="shared" si="6"/>
        <v>0</v>
      </c>
      <c r="C19" s="68"/>
      <c r="D19" s="68"/>
      <c r="E19" s="68"/>
      <c r="F19" s="68">
        <f t="shared" si="0"/>
        <v>0</v>
      </c>
      <c r="G19" s="69"/>
      <c r="H19" s="68"/>
      <c r="I19" s="68"/>
      <c r="J19" s="74">
        <f t="shared" si="1"/>
        <v>0</v>
      </c>
      <c r="K19" s="74"/>
    </row>
    <row r="20" spans="1:11" ht="35.1" customHeight="1">
      <c r="A20" s="65" t="s">
        <v>182</v>
      </c>
      <c r="B20" s="68">
        <f t="shared" si="6"/>
        <v>10</v>
      </c>
      <c r="C20" s="68">
        <v>1</v>
      </c>
      <c r="D20" s="68">
        <v>9</v>
      </c>
      <c r="E20" s="68"/>
      <c r="F20" s="68">
        <f t="shared" si="0"/>
        <v>0</v>
      </c>
      <c r="G20" s="69">
        <v>0</v>
      </c>
      <c r="H20" s="68">
        <v>0</v>
      </c>
      <c r="I20" s="68"/>
      <c r="J20" s="74">
        <f t="shared" si="1"/>
        <v>-10</v>
      </c>
      <c r="K20" s="74">
        <f t="shared" ref="K20:K25" si="7">J20/B20*100</f>
        <v>-100</v>
      </c>
    </row>
    <row r="21" spans="1:11" ht="35.1" customHeight="1">
      <c r="A21" s="65" t="s">
        <v>183</v>
      </c>
      <c r="B21" s="68">
        <f t="shared" si="6"/>
        <v>0</v>
      </c>
      <c r="C21" s="68"/>
      <c r="D21" s="68"/>
      <c r="E21" s="68"/>
      <c r="F21" s="68">
        <f t="shared" si="0"/>
        <v>0</v>
      </c>
      <c r="G21" s="69"/>
      <c r="H21" s="68"/>
      <c r="I21" s="68"/>
      <c r="J21" s="74">
        <f t="shared" si="1"/>
        <v>0</v>
      </c>
      <c r="K21" s="74"/>
    </row>
    <row r="22" spans="1:11" ht="35.1" customHeight="1">
      <c r="A22" s="65" t="s">
        <v>184</v>
      </c>
      <c r="B22" s="68">
        <f t="shared" si="6"/>
        <v>0</v>
      </c>
      <c r="C22" s="68"/>
      <c r="D22" s="68"/>
      <c r="E22" s="68"/>
      <c r="F22" s="68">
        <f t="shared" si="0"/>
        <v>0</v>
      </c>
      <c r="G22" s="69"/>
      <c r="H22" s="68"/>
      <c r="I22" s="68"/>
      <c r="J22" s="74">
        <f t="shared" si="1"/>
        <v>0</v>
      </c>
      <c r="K22" s="74"/>
    </row>
    <row r="23" spans="1:11" ht="35.1" customHeight="1">
      <c r="A23" s="65" t="s">
        <v>185</v>
      </c>
      <c r="B23" s="68">
        <f t="shared" si="6"/>
        <v>6389</v>
      </c>
      <c r="C23" s="68">
        <v>6076</v>
      </c>
      <c r="D23" s="68">
        <v>313</v>
      </c>
      <c r="E23" s="68"/>
      <c r="F23" s="68">
        <f t="shared" si="0"/>
        <v>7695</v>
      </c>
      <c r="G23" s="68">
        <v>5978</v>
      </c>
      <c r="H23" s="68">
        <v>1717</v>
      </c>
      <c r="I23" s="68"/>
      <c r="J23" s="74">
        <f t="shared" si="1"/>
        <v>1306</v>
      </c>
      <c r="K23" s="74">
        <f t="shared" si="7"/>
        <v>20.441383628110799</v>
      </c>
    </row>
    <row r="24" spans="1:11" ht="35.1" customHeight="1">
      <c r="A24" s="71" t="s">
        <v>186</v>
      </c>
      <c r="B24" s="66">
        <f t="shared" si="6"/>
        <v>2559</v>
      </c>
      <c r="C24" s="66">
        <v>2559</v>
      </c>
      <c r="D24" s="66">
        <v>0</v>
      </c>
      <c r="E24" s="66">
        <f t="shared" ref="E24:I24" si="8">E6-E17</f>
        <v>0</v>
      </c>
      <c r="F24" s="66">
        <f t="shared" si="0"/>
        <v>3885</v>
      </c>
      <c r="G24" s="66">
        <f t="shared" si="8"/>
        <v>7106</v>
      </c>
      <c r="H24" s="66">
        <f t="shared" si="8"/>
        <v>-3221</v>
      </c>
      <c r="I24" s="66">
        <f t="shared" si="8"/>
        <v>0</v>
      </c>
      <c r="J24" s="73">
        <f t="shared" si="1"/>
        <v>1326</v>
      </c>
      <c r="K24" s="73">
        <f t="shared" si="7"/>
        <v>51.817116060961297</v>
      </c>
    </row>
    <row r="25" spans="1:11" ht="35.1" customHeight="1">
      <c r="A25" s="65" t="s">
        <v>187</v>
      </c>
      <c r="B25" s="66">
        <f t="shared" si="6"/>
        <v>36681</v>
      </c>
      <c r="C25" s="66">
        <v>34760</v>
      </c>
      <c r="D25" s="66">
        <v>1921</v>
      </c>
      <c r="E25" s="66"/>
      <c r="F25" s="66">
        <f t="shared" si="0"/>
        <v>40056</v>
      </c>
      <c r="G25" s="66">
        <v>39578</v>
      </c>
      <c r="H25" s="66">
        <v>478</v>
      </c>
      <c r="I25" s="66">
        <v>0</v>
      </c>
      <c r="J25" s="73">
        <f t="shared" si="1"/>
        <v>3375</v>
      </c>
      <c r="K25" s="73">
        <f t="shared" si="7"/>
        <v>9.2009487200457993</v>
      </c>
    </row>
    <row r="26" spans="1:11" s="60" customFormat="1" ht="60.95" customHeight="1">
      <c r="A26" s="184" t="s">
        <v>188</v>
      </c>
      <c r="B26" s="184"/>
      <c r="C26" s="184"/>
      <c r="D26" s="184"/>
      <c r="E26" s="184"/>
      <c r="F26" s="184"/>
      <c r="G26" s="184"/>
      <c r="H26" s="184"/>
      <c r="I26" s="184"/>
      <c r="J26" s="184"/>
      <c r="K26" s="184"/>
    </row>
  </sheetData>
  <mergeCells count="8">
    <mergeCell ref="A2:K2"/>
    <mergeCell ref="C4:E4"/>
    <mergeCell ref="G4:I4"/>
    <mergeCell ref="J4:K4"/>
    <mergeCell ref="A26:K26"/>
    <mergeCell ref="A4:A5"/>
    <mergeCell ref="B4:B5"/>
    <mergeCell ref="F4:F5"/>
  </mergeCells>
  <phoneticPr fontId="46" type="noConversion"/>
  <pageMargins left="0.98402777777777795" right="0.47222222222222199" top="0.75138888888888899" bottom="0.51180555555555596" header="0.29861111111111099" footer="0.29861111111111099"/>
  <pageSetup paperSize="9" scale="54" orientation="landscape" r:id="rId1"/>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24"/>
  <sheetViews>
    <sheetView tabSelected="1" view="pageBreakPreview" zoomScale="60" zoomScaleNormal="100" workbookViewId="0">
      <selection sqref="A1:G124"/>
    </sheetView>
  </sheetViews>
  <sheetFormatPr defaultColWidth="9" defaultRowHeight="13.5"/>
  <cols>
    <col min="1" max="1" width="6.75" style="23" customWidth="1"/>
    <col min="2" max="2" width="16.5" style="24" customWidth="1"/>
    <col min="3" max="3" width="31.375" style="25" customWidth="1"/>
    <col min="4" max="4" width="9.25" style="20" customWidth="1"/>
    <col min="5" max="5" width="14.375" style="26" customWidth="1"/>
    <col min="6" max="6" width="16.875" style="27" customWidth="1"/>
    <col min="7" max="7" width="13.625" style="27" customWidth="1"/>
    <col min="8" max="8" width="17.25" style="23" customWidth="1"/>
    <col min="9" max="16384" width="9" style="23"/>
  </cols>
  <sheetData>
    <row r="1" spans="1:256" ht="29.1" customHeight="1">
      <c r="A1" s="28" t="s">
        <v>189</v>
      </c>
      <c r="B1" s="29"/>
      <c r="C1" s="30"/>
      <c r="D1" s="21"/>
      <c r="E1" s="30"/>
      <c r="F1" s="31"/>
      <c r="G1" s="31"/>
    </row>
    <row r="2" spans="1:256" ht="36" customHeight="1">
      <c r="A2" s="189" t="s">
        <v>190</v>
      </c>
      <c r="B2" s="189"/>
      <c r="C2" s="189"/>
      <c r="D2" s="189"/>
      <c r="E2" s="189"/>
      <c r="F2" s="189"/>
      <c r="G2" s="189"/>
    </row>
    <row r="3" spans="1:256" ht="17.100000000000001" customHeight="1">
      <c r="B3" s="32"/>
      <c r="C3" s="32"/>
      <c r="D3" s="32"/>
      <c r="E3" s="32"/>
      <c r="F3" s="32"/>
      <c r="G3" s="33" t="s">
        <v>2</v>
      </c>
    </row>
    <row r="4" spans="1:256" s="16" customFormat="1" ht="41.25" customHeight="1">
      <c r="A4" s="34" t="s">
        <v>191</v>
      </c>
      <c r="B4" s="34" t="s">
        <v>192</v>
      </c>
      <c r="C4" s="34" t="s">
        <v>193</v>
      </c>
      <c r="D4" s="34" t="s">
        <v>194</v>
      </c>
      <c r="E4" s="34" t="s">
        <v>97</v>
      </c>
      <c r="F4" s="34" t="s">
        <v>195</v>
      </c>
      <c r="G4" s="34" t="s">
        <v>196</v>
      </c>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C4" s="23"/>
      <c r="ID4" s="23"/>
      <c r="IE4" s="23"/>
      <c r="IF4" s="23"/>
      <c r="IG4" s="23"/>
      <c r="IH4" s="23"/>
      <c r="II4" s="23"/>
      <c r="IJ4" s="23"/>
      <c r="IK4" s="23"/>
      <c r="IL4" s="23"/>
      <c r="IM4" s="23"/>
      <c r="IN4" s="23"/>
      <c r="IO4" s="23"/>
      <c r="IP4" s="23"/>
      <c r="IQ4" s="23"/>
      <c r="IR4" s="23"/>
      <c r="IS4" s="23"/>
      <c r="IT4" s="23"/>
      <c r="IU4" s="23"/>
      <c r="IV4" s="23"/>
    </row>
    <row r="5" spans="1:256" s="17" customFormat="1" ht="54.95" customHeight="1">
      <c r="A5" s="35">
        <v>1</v>
      </c>
      <c r="B5" s="36" t="s">
        <v>197</v>
      </c>
      <c r="C5" s="36" t="s">
        <v>198</v>
      </c>
      <c r="D5" s="37">
        <v>2290402</v>
      </c>
      <c r="E5" s="37" t="s">
        <v>199</v>
      </c>
      <c r="F5" s="38">
        <v>2516</v>
      </c>
      <c r="G5" s="39" t="s">
        <v>200</v>
      </c>
    </row>
    <row r="6" spans="1:256" s="17" customFormat="1" ht="48" customHeight="1">
      <c r="A6" s="35">
        <v>2</v>
      </c>
      <c r="B6" s="36" t="s">
        <v>197</v>
      </c>
      <c r="C6" s="36" t="s">
        <v>201</v>
      </c>
      <c r="D6" s="37">
        <v>2290402</v>
      </c>
      <c r="E6" s="37" t="s">
        <v>199</v>
      </c>
      <c r="F6" s="38">
        <v>5839</v>
      </c>
      <c r="G6" s="39" t="s">
        <v>200</v>
      </c>
    </row>
    <row r="7" spans="1:256" s="17" customFormat="1" ht="54.95" customHeight="1">
      <c r="A7" s="35">
        <v>3</v>
      </c>
      <c r="B7" s="36" t="s">
        <v>197</v>
      </c>
      <c r="C7" s="36" t="s">
        <v>202</v>
      </c>
      <c r="D7" s="37">
        <v>2290402</v>
      </c>
      <c r="E7" s="37" t="s">
        <v>199</v>
      </c>
      <c r="F7" s="38">
        <v>26000</v>
      </c>
      <c r="G7" s="39" t="s">
        <v>200</v>
      </c>
    </row>
    <row r="8" spans="1:256" s="17" customFormat="1" ht="54.95" customHeight="1">
      <c r="A8" s="40" t="s">
        <v>203</v>
      </c>
      <c r="B8" s="41" t="s">
        <v>197</v>
      </c>
      <c r="C8" s="41" t="s">
        <v>204</v>
      </c>
      <c r="D8" s="42">
        <v>2290402</v>
      </c>
      <c r="E8" s="42" t="s">
        <v>199</v>
      </c>
      <c r="F8" s="43">
        <v>1831</v>
      </c>
      <c r="G8" s="44" t="s">
        <v>200</v>
      </c>
    </row>
    <row r="9" spans="1:256" s="17" customFormat="1" ht="54.95" customHeight="1">
      <c r="A9" s="40" t="s">
        <v>205</v>
      </c>
      <c r="B9" s="41" t="s">
        <v>197</v>
      </c>
      <c r="C9" s="41" t="s">
        <v>206</v>
      </c>
      <c r="D9" s="42">
        <v>2290402</v>
      </c>
      <c r="E9" s="42" t="s">
        <v>199</v>
      </c>
      <c r="F9" s="43">
        <v>18444.03</v>
      </c>
      <c r="G9" s="44" t="s">
        <v>200</v>
      </c>
    </row>
    <row r="10" spans="1:256" s="18" customFormat="1" ht="41.25" customHeight="1">
      <c r="A10" s="40" t="s">
        <v>207</v>
      </c>
      <c r="B10" s="41" t="s">
        <v>197</v>
      </c>
      <c r="C10" s="41" t="s">
        <v>208</v>
      </c>
      <c r="D10" s="42">
        <v>2290402</v>
      </c>
      <c r="E10" s="42" t="s">
        <v>199</v>
      </c>
      <c r="F10" s="43">
        <v>3525</v>
      </c>
      <c r="G10" s="44" t="s">
        <v>200</v>
      </c>
      <c r="H10" s="45"/>
    </row>
    <row r="11" spans="1:256" s="19" customFormat="1" ht="41.25" customHeight="1">
      <c r="A11" s="40" t="s">
        <v>209</v>
      </c>
      <c r="B11" s="41" t="s">
        <v>197</v>
      </c>
      <c r="C11" s="41" t="s">
        <v>210</v>
      </c>
      <c r="D11" s="42">
        <v>2290402</v>
      </c>
      <c r="E11" s="42" t="s">
        <v>199</v>
      </c>
      <c r="F11" s="43">
        <v>280</v>
      </c>
      <c r="G11" s="44" t="s">
        <v>200</v>
      </c>
      <c r="H11" s="23"/>
    </row>
    <row r="12" spans="1:256" s="19" customFormat="1" ht="36">
      <c r="A12" s="40" t="s">
        <v>211</v>
      </c>
      <c r="B12" s="41" t="s">
        <v>212</v>
      </c>
      <c r="C12" s="41" t="s">
        <v>213</v>
      </c>
      <c r="D12" s="42">
        <v>2290402</v>
      </c>
      <c r="E12" s="42" t="s">
        <v>199</v>
      </c>
      <c r="F12" s="43">
        <v>92.088047000000003</v>
      </c>
      <c r="G12" s="44" t="s">
        <v>200</v>
      </c>
      <c r="H12" s="23"/>
    </row>
    <row r="13" spans="1:256" s="18" customFormat="1" ht="41.25" customHeight="1">
      <c r="A13" s="40" t="s">
        <v>214</v>
      </c>
      <c r="B13" s="41" t="s">
        <v>212</v>
      </c>
      <c r="C13" s="41" t="s">
        <v>215</v>
      </c>
      <c r="D13" s="42">
        <v>2290402</v>
      </c>
      <c r="E13" s="42" t="s">
        <v>199</v>
      </c>
      <c r="F13" s="43">
        <v>1161</v>
      </c>
      <c r="G13" s="44" t="s">
        <v>200</v>
      </c>
      <c r="H13" s="45"/>
    </row>
    <row r="14" spans="1:256" s="17" customFormat="1" ht="50.1" customHeight="1">
      <c r="A14" s="40" t="s">
        <v>216</v>
      </c>
      <c r="B14" s="41" t="s">
        <v>212</v>
      </c>
      <c r="C14" s="46" t="s">
        <v>217</v>
      </c>
      <c r="D14" s="42">
        <v>2290402</v>
      </c>
      <c r="E14" s="42" t="s">
        <v>199</v>
      </c>
      <c r="F14" s="43">
        <v>666.88195299999995</v>
      </c>
      <c r="G14" s="44" t="s">
        <v>200</v>
      </c>
    </row>
    <row r="15" spans="1:256" s="20" customFormat="1" ht="51.95" customHeight="1">
      <c r="A15" s="35">
        <v>4</v>
      </c>
      <c r="B15" s="36" t="s">
        <v>197</v>
      </c>
      <c r="C15" s="36" t="s">
        <v>218</v>
      </c>
      <c r="D15" s="37">
        <v>2290402</v>
      </c>
      <c r="E15" s="37" t="s">
        <v>199</v>
      </c>
      <c r="F15" s="38">
        <v>23214</v>
      </c>
      <c r="G15" s="39" t="s">
        <v>200</v>
      </c>
      <c r="H15" s="45"/>
    </row>
    <row r="16" spans="1:256" s="20" customFormat="1" ht="44.25" customHeight="1">
      <c r="A16" s="40" t="s">
        <v>219</v>
      </c>
      <c r="B16" s="41" t="s">
        <v>197</v>
      </c>
      <c r="C16" s="41" t="s">
        <v>220</v>
      </c>
      <c r="D16" s="42">
        <v>2290402</v>
      </c>
      <c r="E16" s="42" t="s">
        <v>199</v>
      </c>
      <c r="F16" s="43">
        <v>11841.75</v>
      </c>
      <c r="G16" s="44" t="s">
        <v>200</v>
      </c>
      <c r="H16" s="45"/>
    </row>
    <row r="17" spans="1:8" s="20" customFormat="1" ht="44.25" customHeight="1">
      <c r="A17" s="40" t="s">
        <v>221</v>
      </c>
      <c r="B17" s="41" t="s">
        <v>197</v>
      </c>
      <c r="C17" s="41" t="s">
        <v>222</v>
      </c>
      <c r="D17" s="42">
        <v>2290402</v>
      </c>
      <c r="E17" s="42" t="s">
        <v>199</v>
      </c>
      <c r="F17" s="43">
        <v>2435.4844130000001</v>
      </c>
      <c r="G17" s="44" t="s">
        <v>200</v>
      </c>
      <c r="H17" s="45"/>
    </row>
    <row r="18" spans="1:8" s="17" customFormat="1" ht="51" customHeight="1">
      <c r="A18" s="40" t="s">
        <v>223</v>
      </c>
      <c r="B18" s="41" t="s">
        <v>197</v>
      </c>
      <c r="C18" s="41" t="s">
        <v>224</v>
      </c>
      <c r="D18" s="42">
        <v>2290402</v>
      </c>
      <c r="E18" s="42" t="s">
        <v>199</v>
      </c>
      <c r="F18" s="43">
        <v>1631.8462939999999</v>
      </c>
      <c r="G18" s="44" t="s">
        <v>200</v>
      </c>
    </row>
    <row r="19" spans="1:8" s="18" customFormat="1" ht="41.25" customHeight="1">
      <c r="A19" s="40" t="s">
        <v>225</v>
      </c>
      <c r="B19" s="41" t="s">
        <v>226</v>
      </c>
      <c r="C19" s="41" t="s">
        <v>227</v>
      </c>
      <c r="D19" s="42">
        <v>2290402</v>
      </c>
      <c r="E19" s="42" t="s">
        <v>199</v>
      </c>
      <c r="F19" s="47">
        <v>655</v>
      </c>
      <c r="G19" s="44" t="s">
        <v>200</v>
      </c>
      <c r="H19" s="45"/>
    </row>
    <row r="20" spans="1:8" s="18" customFormat="1" ht="41.25" customHeight="1">
      <c r="A20" s="40" t="s">
        <v>228</v>
      </c>
      <c r="B20" s="41" t="s">
        <v>226</v>
      </c>
      <c r="C20" s="41" t="s">
        <v>229</v>
      </c>
      <c r="D20" s="42">
        <v>2290402</v>
      </c>
      <c r="E20" s="42" t="s">
        <v>199</v>
      </c>
      <c r="F20" s="43">
        <v>619</v>
      </c>
      <c r="G20" s="44" t="s">
        <v>200</v>
      </c>
      <c r="H20" s="45"/>
    </row>
    <row r="21" spans="1:8" s="19" customFormat="1" ht="36">
      <c r="A21" s="40" t="s">
        <v>230</v>
      </c>
      <c r="B21" s="41" t="s">
        <v>212</v>
      </c>
      <c r="C21" s="41" t="s">
        <v>231</v>
      </c>
      <c r="D21" s="42">
        <v>2290402</v>
      </c>
      <c r="E21" s="42" t="s">
        <v>199</v>
      </c>
      <c r="F21" s="47">
        <v>2361.6692929999999</v>
      </c>
      <c r="G21" s="44" t="s">
        <v>200</v>
      </c>
      <c r="H21" s="23"/>
    </row>
    <row r="22" spans="1:8" s="17" customFormat="1" ht="51.95" customHeight="1">
      <c r="A22" s="40" t="s">
        <v>232</v>
      </c>
      <c r="B22" s="41" t="s">
        <v>212</v>
      </c>
      <c r="C22" s="41" t="s">
        <v>233</v>
      </c>
      <c r="D22" s="42">
        <v>2290402</v>
      </c>
      <c r="E22" s="42" t="s">
        <v>199</v>
      </c>
      <c r="F22" s="43">
        <v>2465</v>
      </c>
      <c r="G22" s="44" t="s">
        <v>200</v>
      </c>
    </row>
    <row r="23" spans="1:8" s="17" customFormat="1" ht="51.95" customHeight="1">
      <c r="A23" s="40" t="s">
        <v>234</v>
      </c>
      <c r="B23" s="41" t="s">
        <v>212</v>
      </c>
      <c r="C23" s="41" t="s">
        <v>235</v>
      </c>
      <c r="D23" s="42">
        <v>2290402</v>
      </c>
      <c r="E23" s="42" t="s">
        <v>199</v>
      </c>
      <c r="F23" s="43">
        <v>1204.25</v>
      </c>
      <c r="G23" s="44" t="s">
        <v>200</v>
      </c>
    </row>
    <row r="24" spans="1:8" s="18" customFormat="1" ht="41.25" customHeight="1">
      <c r="A24" s="48" t="s">
        <v>236</v>
      </c>
      <c r="B24" s="49" t="s">
        <v>197</v>
      </c>
      <c r="C24" s="50" t="s">
        <v>237</v>
      </c>
      <c r="D24" s="37">
        <v>2290402</v>
      </c>
      <c r="E24" s="37" t="s">
        <v>199</v>
      </c>
      <c r="F24" s="38">
        <v>30000</v>
      </c>
      <c r="G24" s="39" t="s">
        <v>200</v>
      </c>
      <c r="H24" s="45"/>
    </row>
    <row r="25" spans="1:8" s="17" customFormat="1" ht="48.95" customHeight="1">
      <c r="A25" s="40" t="s">
        <v>238</v>
      </c>
      <c r="B25" s="41" t="s">
        <v>197</v>
      </c>
      <c r="C25" s="41" t="s">
        <v>239</v>
      </c>
      <c r="D25" s="42">
        <v>2290402</v>
      </c>
      <c r="E25" s="42" t="s">
        <v>199</v>
      </c>
      <c r="F25" s="43">
        <v>28681.751421000001</v>
      </c>
      <c r="G25" s="44" t="s">
        <v>200</v>
      </c>
    </row>
    <row r="26" spans="1:8" s="17" customFormat="1" ht="53.1" customHeight="1">
      <c r="A26" s="40" t="s">
        <v>240</v>
      </c>
      <c r="B26" s="41" t="s">
        <v>197</v>
      </c>
      <c r="C26" s="41" t="s">
        <v>241</v>
      </c>
      <c r="D26" s="42">
        <v>2290402</v>
      </c>
      <c r="E26" s="42" t="s">
        <v>199</v>
      </c>
      <c r="F26" s="43">
        <v>1318.2485790000001</v>
      </c>
      <c r="G26" s="44" t="s">
        <v>200</v>
      </c>
    </row>
    <row r="27" spans="1:8" s="20" customFormat="1" ht="44.25" customHeight="1">
      <c r="A27" s="35">
        <v>6</v>
      </c>
      <c r="B27" s="36" t="s">
        <v>242</v>
      </c>
      <c r="C27" s="36" t="s">
        <v>243</v>
      </c>
      <c r="D27" s="37">
        <v>2290402</v>
      </c>
      <c r="E27" s="37" t="s">
        <v>199</v>
      </c>
      <c r="F27" s="38">
        <v>9000</v>
      </c>
      <c r="G27" s="39" t="s">
        <v>200</v>
      </c>
      <c r="H27" s="45"/>
    </row>
    <row r="28" spans="1:8" s="20" customFormat="1" ht="44.25" customHeight="1">
      <c r="A28" s="35">
        <v>7</v>
      </c>
      <c r="B28" s="49" t="s">
        <v>244</v>
      </c>
      <c r="C28" s="49" t="s">
        <v>245</v>
      </c>
      <c r="D28" s="37">
        <v>2290402</v>
      </c>
      <c r="E28" s="37" t="s">
        <v>199</v>
      </c>
      <c r="F28" s="38">
        <v>10000</v>
      </c>
      <c r="G28" s="39" t="s">
        <v>200</v>
      </c>
      <c r="H28" s="45"/>
    </row>
    <row r="29" spans="1:8" s="20" customFormat="1" ht="44.25" customHeight="1">
      <c r="A29" s="35">
        <v>8</v>
      </c>
      <c r="B29" s="36" t="s">
        <v>246</v>
      </c>
      <c r="C29" s="36" t="s">
        <v>247</v>
      </c>
      <c r="D29" s="37">
        <v>2290402</v>
      </c>
      <c r="E29" s="37" t="s">
        <v>199</v>
      </c>
      <c r="F29" s="38">
        <v>21670</v>
      </c>
      <c r="G29" s="39" t="s">
        <v>200</v>
      </c>
      <c r="H29" s="45"/>
    </row>
    <row r="30" spans="1:8" s="17" customFormat="1" ht="48.95" customHeight="1">
      <c r="A30" s="35">
        <v>9</v>
      </c>
      <c r="B30" s="36" t="s">
        <v>248</v>
      </c>
      <c r="C30" s="36" t="s">
        <v>249</v>
      </c>
      <c r="D30" s="37">
        <v>2290402</v>
      </c>
      <c r="E30" s="37" t="s">
        <v>199</v>
      </c>
      <c r="F30" s="38">
        <v>20000</v>
      </c>
      <c r="G30" s="39" t="s">
        <v>200</v>
      </c>
    </row>
    <row r="31" spans="1:8" s="18" customFormat="1" ht="41.25" customHeight="1">
      <c r="A31" s="40" t="s">
        <v>250</v>
      </c>
      <c r="B31" s="41" t="s">
        <v>248</v>
      </c>
      <c r="C31" s="41" t="s">
        <v>251</v>
      </c>
      <c r="D31" s="42">
        <v>2290402</v>
      </c>
      <c r="E31" s="42" t="s">
        <v>199</v>
      </c>
      <c r="F31" s="43">
        <v>11504</v>
      </c>
      <c r="G31" s="44" t="s">
        <v>200</v>
      </c>
      <c r="H31" s="45"/>
    </row>
    <row r="32" spans="1:8" s="18" customFormat="1" ht="41.25" customHeight="1">
      <c r="A32" s="40" t="s">
        <v>252</v>
      </c>
      <c r="B32" s="41" t="s">
        <v>248</v>
      </c>
      <c r="C32" s="41" t="s">
        <v>253</v>
      </c>
      <c r="D32" s="42">
        <v>2290402</v>
      </c>
      <c r="E32" s="42" t="s">
        <v>199</v>
      </c>
      <c r="F32" s="43">
        <v>1513</v>
      </c>
      <c r="G32" s="44" t="s">
        <v>200</v>
      </c>
      <c r="H32" s="45"/>
    </row>
    <row r="33" spans="1:8" s="18" customFormat="1" ht="41.25" customHeight="1">
      <c r="A33" s="40" t="s">
        <v>254</v>
      </c>
      <c r="B33" s="41" t="s">
        <v>248</v>
      </c>
      <c r="C33" s="41" t="s">
        <v>255</v>
      </c>
      <c r="D33" s="42">
        <v>2290402</v>
      </c>
      <c r="E33" s="42" t="s">
        <v>199</v>
      </c>
      <c r="F33" s="43">
        <v>6983</v>
      </c>
      <c r="G33" s="44" t="s">
        <v>200</v>
      </c>
      <c r="H33" s="51"/>
    </row>
    <row r="34" spans="1:8" s="18" customFormat="1" ht="41.25" customHeight="1">
      <c r="A34" s="35">
        <v>10</v>
      </c>
      <c r="B34" s="36" t="s">
        <v>256</v>
      </c>
      <c r="C34" s="36" t="s">
        <v>257</v>
      </c>
      <c r="D34" s="37">
        <v>2290402</v>
      </c>
      <c r="E34" s="37" t="s">
        <v>199</v>
      </c>
      <c r="F34" s="38">
        <v>4000</v>
      </c>
      <c r="G34" s="39" t="s">
        <v>200</v>
      </c>
      <c r="H34" s="45"/>
    </row>
    <row r="35" spans="1:8" s="18" customFormat="1" ht="41.25" customHeight="1">
      <c r="A35" s="40" t="s">
        <v>258</v>
      </c>
      <c r="B35" s="41" t="s">
        <v>259</v>
      </c>
      <c r="C35" s="41" t="s">
        <v>260</v>
      </c>
      <c r="D35" s="42">
        <v>2290402</v>
      </c>
      <c r="E35" s="42" t="s">
        <v>199</v>
      </c>
      <c r="F35" s="43">
        <v>0</v>
      </c>
      <c r="G35" s="44" t="s">
        <v>200</v>
      </c>
      <c r="H35" s="45"/>
    </row>
    <row r="36" spans="1:8" s="21" customFormat="1" ht="36">
      <c r="A36" s="40" t="s">
        <v>261</v>
      </c>
      <c r="B36" s="41" t="s">
        <v>259</v>
      </c>
      <c r="C36" s="41" t="s">
        <v>262</v>
      </c>
      <c r="D36" s="42">
        <v>2290402</v>
      </c>
      <c r="E36" s="42" t="s">
        <v>199</v>
      </c>
      <c r="F36" s="43">
        <v>130</v>
      </c>
      <c r="G36" s="44" t="s">
        <v>200</v>
      </c>
      <c r="H36" s="23"/>
    </row>
    <row r="37" spans="1:8" s="21" customFormat="1" ht="36">
      <c r="A37" s="40" t="s">
        <v>263</v>
      </c>
      <c r="B37" s="41" t="s">
        <v>256</v>
      </c>
      <c r="C37" s="41" t="s">
        <v>264</v>
      </c>
      <c r="D37" s="42">
        <v>2290402</v>
      </c>
      <c r="E37" s="42" t="s">
        <v>199</v>
      </c>
      <c r="F37" s="43">
        <v>3870</v>
      </c>
      <c r="G37" s="44" t="s">
        <v>200</v>
      </c>
      <c r="H37" s="23"/>
    </row>
    <row r="38" spans="1:8" s="21" customFormat="1" ht="48">
      <c r="A38" s="35">
        <v>11</v>
      </c>
      <c r="B38" s="36" t="s">
        <v>256</v>
      </c>
      <c r="C38" s="36" t="s">
        <v>265</v>
      </c>
      <c r="D38" s="37">
        <v>2290402</v>
      </c>
      <c r="E38" s="37" t="s">
        <v>199</v>
      </c>
      <c r="F38" s="38">
        <v>3903</v>
      </c>
      <c r="G38" s="39" t="s">
        <v>200</v>
      </c>
      <c r="H38" s="23"/>
    </row>
    <row r="39" spans="1:8" s="21" customFormat="1" ht="36">
      <c r="A39" s="40" t="s">
        <v>266</v>
      </c>
      <c r="B39" s="41" t="s">
        <v>259</v>
      </c>
      <c r="C39" s="41" t="s">
        <v>267</v>
      </c>
      <c r="D39" s="42">
        <v>2290402</v>
      </c>
      <c r="E39" s="42" t="s">
        <v>199</v>
      </c>
      <c r="F39" s="43">
        <v>321.37494299999997</v>
      </c>
      <c r="G39" s="44" t="s">
        <v>200</v>
      </c>
      <c r="H39" s="23"/>
    </row>
    <row r="40" spans="1:8" s="20" customFormat="1" ht="44.25" customHeight="1">
      <c r="A40" s="40" t="s">
        <v>268</v>
      </c>
      <c r="B40" s="41" t="s">
        <v>259</v>
      </c>
      <c r="C40" s="41" t="s">
        <v>269</v>
      </c>
      <c r="D40" s="42">
        <v>2290402</v>
      </c>
      <c r="E40" s="42" t="s">
        <v>199</v>
      </c>
      <c r="F40" s="43">
        <v>1409.340015</v>
      </c>
      <c r="G40" s="44" t="s">
        <v>200</v>
      </c>
      <c r="H40" s="45"/>
    </row>
    <row r="41" spans="1:8" s="20" customFormat="1" ht="44.25" customHeight="1">
      <c r="A41" s="40" t="s">
        <v>270</v>
      </c>
      <c r="B41" s="41" t="s">
        <v>259</v>
      </c>
      <c r="C41" s="41" t="s">
        <v>271</v>
      </c>
      <c r="D41" s="42">
        <v>2290402</v>
      </c>
      <c r="E41" s="42" t="s">
        <v>199</v>
      </c>
      <c r="F41" s="43">
        <v>2172.285042</v>
      </c>
      <c r="G41" s="44" t="s">
        <v>200</v>
      </c>
      <c r="H41" s="45"/>
    </row>
    <row r="42" spans="1:8" s="20" customFormat="1" ht="57.95" customHeight="1">
      <c r="A42" s="35">
        <v>12</v>
      </c>
      <c r="B42" s="36" t="s">
        <v>256</v>
      </c>
      <c r="C42" s="49" t="s">
        <v>272</v>
      </c>
      <c r="D42" s="37">
        <v>2290402</v>
      </c>
      <c r="E42" s="37" t="s">
        <v>199</v>
      </c>
      <c r="F42" s="38">
        <v>5000</v>
      </c>
      <c r="G42" s="39" t="s">
        <v>200</v>
      </c>
      <c r="H42" s="45"/>
    </row>
    <row r="43" spans="1:8" s="20" customFormat="1" ht="44.25" customHeight="1">
      <c r="A43" s="40" t="s">
        <v>273</v>
      </c>
      <c r="B43" s="41" t="s">
        <v>259</v>
      </c>
      <c r="C43" s="41" t="s">
        <v>274</v>
      </c>
      <c r="D43" s="42">
        <v>2290402</v>
      </c>
      <c r="E43" s="42" t="s">
        <v>199</v>
      </c>
      <c r="F43" s="43">
        <v>3800</v>
      </c>
      <c r="G43" s="44" t="s">
        <v>200</v>
      </c>
      <c r="H43" s="45"/>
    </row>
    <row r="44" spans="1:8" s="20" customFormat="1" ht="44.25" customHeight="1">
      <c r="A44" s="40" t="s">
        <v>275</v>
      </c>
      <c r="B44" s="41" t="s">
        <v>259</v>
      </c>
      <c r="C44" s="41" t="s">
        <v>276</v>
      </c>
      <c r="D44" s="42">
        <v>2290402</v>
      </c>
      <c r="E44" s="42" t="s">
        <v>199</v>
      </c>
      <c r="F44" s="43">
        <v>1200</v>
      </c>
      <c r="G44" s="44" t="s">
        <v>200</v>
      </c>
      <c r="H44" s="45"/>
    </row>
    <row r="45" spans="1:8" s="21" customFormat="1" ht="48">
      <c r="A45" s="35">
        <v>13</v>
      </c>
      <c r="B45" s="49" t="s">
        <v>277</v>
      </c>
      <c r="C45" s="52" t="s">
        <v>278</v>
      </c>
      <c r="D45" s="37">
        <v>2290402</v>
      </c>
      <c r="E45" s="37" t="s">
        <v>199</v>
      </c>
      <c r="F45" s="38">
        <v>8000</v>
      </c>
      <c r="G45" s="39" t="s">
        <v>200</v>
      </c>
      <c r="H45" s="23"/>
    </row>
    <row r="46" spans="1:8" s="21" customFormat="1" ht="36">
      <c r="A46" s="40" t="s">
        <v>279</v>
      </c>
      <c r="B46" s="41" t="s">
        <v>277</v>
      </c>
      <c r="C46" s="41" t="s">
        <v>280</v>
      </c>
      <c r="D46" s="42">
        <v>2290402</v>
      </c>
      <c r="E46" s="42" t="s">
        <v>199</v>
      </c>
      <c r="F46" s="43">
        <v>3500</v>
      </c>
      <c r="G46" s="44" t="s">
        <v>200</v>
      </c>
      <c r="H46" s="23"/>
    </row>
    <row r="47" spans="1:8" s="20" customFormat="1" ht="44.25" customHeight="1">
      <c r="A47" s="40" t="s">
        <v>281</v>
      </c>
      <c r="B47" s="41" t="s">
        <v>277</v>
      </c>
      <c r="C47" s="41" t="s">
        <v>282</v>
      </c>
      <c r="D47" s="42">
        <v>2290402</v>
      </c>
      <c r="E47" s="42" t="s">
        <v>199</v>
      </c>
      <c r="F47" s="43">
        <v>4500</v>
      </c>
      <c r="G47" s="44" t="s">
        <v>200</v>
      </c>
      <c r="H47" s="45"/>
    </row>
    <row r="48" spans="1:8" s="20" customFormat="1" ht="44.25" customHeight="1">
      <c r="A48" s="35">
        <v>14</v>
      </c>
      <c r="B48" s="49" t="s">
        <v>226</v>
      </c>
      <c r="C48" s="49" t="s">
        <v>283</v>
      </c>
      <c r="D48" s="37">
        <v>2290402</v>
      </c>
      <c r="E48" s="37" t="s">
        <v>199</v>
      </c>
      <c r="F48" s="38">
        <v>3400</v>
      </c>
      <c r="G48" s="39" t="s">
        <v>200</v>
      </c>
      <c r="H48" s="45"/>
    </row>
    <row r="49" spans="1:8" s="17" customFormat="1" ht="48" customHeight="1">
      <c r="A49" s="40" t="s">
        <v>284</v>
      </c>
      <c r="B49" s="41" t="s">
        <v>226</v>
      </c>
      <c r="C49" s="41" t="s">
        <v>285</v>
      </c>
      <c r="D49" s="42">
        <v>2290402</v>
      </c>
      <c r="E49" s="42" t="s">
        <v>199</v>
      </c>
      <c r="F49" s="43">
        <v>750</v>
      </c>
      <c r="G49" s="44" t="s">
        <v>200</v>
      </c>
    </row>
    <row r="50" spans="1:8" s="20" customFormat="1" ht="44.25" customHeight="1">
      <c r="A50" s="40" t="s">
        <v>286</v>
      </c>
      <c r="B50" s="41" t="s">
        <v>226</v>
      </c>
      <c r="C50" s="41" t="s">
        <v>287</v>
      </c>
      <c r="D50" s="42">
        <v>2290402</v>
      </c>
      <c r="E50" s="42" t="s">
        <v>199</v>
      </c>
      <c r="F50" s="43">
        <v>2650</v>
      </c>
      <c r="G50" s="44" t="s">
        <v>200</v>
      </c>
      <c r="H50" s="45"/>
    </row>
    <row r="51" spans="1:8" s="20" customFormat="1" ht="44.25" customHeight="1">
      <c r="A51" s="35">
        <v>15</v>
      </c>
      <c r="B51" s="49" t="s">
        <v>288</v>
      </c>
      <c r="C51" s="49" t="s">
        <v>289</v>
      </c>
      <c r="D51" s="37">
        <v>2290402</v>
      </c>
      <c r="E51" s="37" t="s">
        <v>199</v>
      </c>
      <c r="F51" s="38">
        <v>7852</v>
      </c>
      <c r="G51" s="39" t="s">
        <v>200</v>
      </c>
      <c r="H51" s="45"/>
    </row>
    <row r="52" spans="1:8" s="20" customFormat="1" ht="44.25" customHeight="1">
      <c r="A52" s="40" t="s">
        <v>290</v>
      </c>
      <c r="B52" s="41" t="s">
        <v>288</v>
      </c>
      <c r="C52" s="41" t="s">
        <v>291</v>
      </c>
      <c r="D52" s="42">
        <v>2290402</v>
      </c>
      <c r="E52" s="42" t="s">
        <v>199</v>
      </c>
      <c r="F52" s="43">
        <v>2983.5057000000002</v>
      </c>
      <c r="G52" s="44" t="s">
        <v>200</v>
      </c>
      <c r="H52" s="45"/>
    </row>
    <row r="53" spans="1:8" s="20" customFormat="1" ht="44.25" customHeight="1">
      <c r="A53" s="40" t="s">
        <v>292</v>
      </c>
      <c r="B53" s="41" t="s">
        <v>288</v>
      </c>
      <c r="C53" s="41" t="s">
        <v>293</v>
      </c>
      <c r="D53" s="42">
        <v>2290402</v>
      </c>
      <c r="E53" s="42" t="s">
        <v>199</v>
      </c>
      <c r="F53" s="43">
        <v>4868.4943000000003</v>
      </c>
      <c r="G53" s="44" t="s">
        <v>200</v>
      </c>
      <c r="H53" s="45"/>
    </row>
    <row r="54" spans="1:8" s="20" customFormat="1" ht="44.25" customHeight="1">
      <c r="A54" s="35">
        <v>16</v>
      </c>
      <c r="B54" s="49" t="s">
        <v>288</v>
      </c>
      <c r="C54" s="49" t="s">
        <v>294</v>
      </c>
      <c r="D54" s="37">
        <v>2290402</v>
      </c>
      <c r="E54" s="37" t="s">
        <v>199</v>
      </c>
      <c r="F54" s="38">
        <v>3729</v>
      </c>
      <c r="G54" s="39" t="s">
        <v>200</v>
      </c>
      <c r="H54" s="45"/>
    </row>
    <row r="55" spans="1:8" s="20" customFormat="1" ht="44.25" customHeight="1">
      <c r="A55" s="40" t="s">
        <v>295</v>
      </c>
      <c r="B55" s="41" t="s">
        <v>288</v>
      </c>
      <c r="C55" s="41" t="s">
        <v>296</v>
      </c>
      <c r="D55" s="42">
        <v>2290402</v>
      </c>
      <c r="E55" s="42" t="s">
        <v>199</v>
      </c>
      <c r="F55" s="43">
        <v>1539.6369999999999</v>
      </c>
      <c r="G55" s="44" t="s">
        <v>200</v>
      </c>
      <c r="H55" s="45"/>
    </row>
    <row r="56" spans="1:8" s="20" customFormat="1" ht="44.25" customHeight="1">
      <c r="A56" s="40" t="s">
        <v>297</v>
      </c>
      <c r="B56" s="41" t="s">
        <v>288</v>
      </c>
      <c r="C56" s="41" t="s">
        <v>298</v>
      </c>
      <c r="D56" s="42">
        <v>2290402</v>
      </c>
      <c r="E56" s="42" t="s">
        <v>199</v>
      </c>
      <c r="F56" s="43">
        <v>1030.2255</v>
      </c>
      <c r="G56" s="44" t="s">
        <v>200</v>
      </c>
      <c r="H56" s="45"/>
    </row>
    <row r="57" spans="1:8" s="20" customFormat="1" ht="44.25" customHeight="1">
      <c r="A57" s="40" t="s">
        <v>299</v>
      </c>
      <c r="B57" s="41" t="s">
        <v>288</v>
      </c>
      <c r="C57" s="41" t="s">
        <v>300</v>
      </c>
      <c r="D57" s="42">
        <v>2290402</v>
      </c>
      <c r="E57" s="42" t="s">
        <v>199</v>
      </c>
      <c r="F57" s="43">
        <v>290</v>
      </c>
      <c r="G57" s="44" t="s">
        <v>200</v>
      </c>
      <c r="H57" s="45"/>
    </row>
    <row r="58" spans="1:8" s="20" customFormat="1" ht="44.25" customHeight="1">
      <c r="A58" s="40" t="s">
        <v>301</v>
      </c>
      <c r="B58" s="41" t="s">
        <v>288</v>
      </c>
      <c r="C58" s="41" t="s">
        <v>302</v>
      </c>
      <c r="D58" s="42">
        <v>2290402</v>
      </c>
      <c r="E58" s="42" t="s">
        <v>199</v>
      </c>
      <c r="F58" s="43">
        <v>69.137500000000003</v>
      </c>
      <c r="G58" s="44" t="s">
        <v>200</v>
      </c>
      <c r="H58" s="45"/>
    </row>
    <row r="59" spans="1:8" s="20" customFormat="1" ht="44.25" customHeight="1">
      <c r="A59" s="40" t="s">
        <v>303</v>
      </c>
      <c r="B59" s="41" t="s">
        <v>304</v>
      </c>
      <c r="C59" s="41" t="s">
        <v>305</v>
      </c>
      <c r="D59" s="42">
        <v>2290402</v>
      </c>
      <c r="E59" s="42" t="s">
        <v>199</v>
      </c>
      <c r="F59" s="43">
        <v>800</v>
      </c>
      <c r="G59" s="44" t="s">
        <v>200</v>
      </c>
      <c r="H59" s="45"/>
    </row>
    <row r="60" spans="1:8" s="20" customFormat="1" ht="48">
      <c r="A60" s="35">
        <v>17</v>
      </c>
      <c r="B60" s="36" t="s">
        <v>306</v>
      </c>
      <c r="C60" s="36" t="s">
        <v>307</v>
      </c>
      <c r="D60" s="37">
        <v>2290402</v>
      </c>
      <c r="E60" s="37" t="s">
        <v>199</v>
      </c>
      <c r="F60" s="38">
        <v>5000</v>
      </c>
      <c r="G60" s="39" t="s">
        <v>200</v>
      </c>
      <c r="H60" s="45"/>
    </row>
    <row r="61" spans="1:8" s="20" customFormat="1" ht="48">
      <c r="A61" s="35">
        <v>18</v>
      </c>
      <c r="B61" s="36" t="s">
        <v>306</v>
      </c>
      <c r="C61" s="36" t="s">
        <v>308</v>
      </c>
      <c r="D61" s="37">
        <v>2290402</v>
      </c>
      <c r="E61" s="37" t="s">
        <v>199</v>
      </c>
      <c r="F61" s="38">
        <v>5000</v>
      </c>
      <c r="G61" s="39" t="s">
        <v>200</v>
      </c>
      <c r="H61" s="45"/>
    </row>
    <row r="62" spans="1:8" s="20" customFormat="1" ht="44.25" customHeight="1">
      <c r="A62" s="40" t="s">
        <v>309</v>
      </c>
      <c r="B62" s="41" t="s">
        <v>306</v>
      </c>
      <c r="C62" s="41" t="s">
        <v>310</v>
      </c>
      <c r="D62" s="42">
        <v>2290402</v>
      </c>
      <c r="E62" s="42" t="s">
        <v>199</v>
      </c>
      <c r="F62" s="43">
        <v>2500</v>
      </c>
      <c r="G62" s="44" t="s">
        <v>200</v>
      </c>
      <c r="H62" s="45"/>
    </row>
    <row r="63" spans="1:8" s="20" customFormat="1" ht="44.25" customHeight="1">
      <c r="A63" s="40" t="s">
        <v>311</v>
      </c>
      <c r="B63" s="41" t="s">
        <v>306</v>
      </c>
      <c r="C63" s="41" t="s">
        <v>312</v>
      </c>
      <c r="D63" s="42">
        <v>2290402</v>
      </c>
      <c r="E63" s="42" t="s">
        <v>199</v>
      </c>
      <c r="F63" s="43">
        <v>2500</v>
      </c>
      <c r="G63" s="44" t="s">
        <v>200</v>
      </c>
      <c r="H63" s="45"/>
    </row>
    <row r="64" spans="1:8" s="17" customFormat="1" ht="48" customHeight="1">
      <c r="A64" s="35">
        <v>19</v>
      </c>
      <c r="B64" s="49" t="s">
        <v>313</v>
      </c>
      <c r="C64" s="49" t="s">
        <v>314</v>
      </c>
      <c r="D64" s="37">
        <v>2290402</v>
      </c>
      <c r="E64" s="37" t="s">
        <v>199</v>
      </c>
      <c r="F64" s="38">
        <v>2000</v>
      </c>
      <c r="G64" s="39" t="s">
        <v>200</v>
      </c>
    </row>
    <row r="65" spans="1:7" s="20" customFormat="1" ht="36">
      <c r="A65" s="40" t="s">
        <v>315</v>
      </c>
      <c r="B65" s="41" t="s">
        <v>316</v>
      </c>
      <c r="C65" s="41" t="s">
        <v>317</v>
      </c>
      <c r="D65" s="42">
        <v>2290402</v>
      </c>
      <c r="E65" s="42" t="s">
        <v>199</v>
      </c>
      <c r="F65" s="43">
        <v>218.911789</v>
      </c>
      <c r="G65" s="44" t="s">
        <v>200</v>
      </c>
    </row>
    <row r="66" spans="1:7" ht="36">
      <c r="A66" s="40" t="s">
        <v>318</v>
      </c>
      <c r="B66" s="53" t="s">
        <v>319</v>
      </c>
      <c r="C66" s="41" t="s">
        <v>320</v>
      </c>
      <c r="D66" s="42">
        <v>2290402</v>
      </c>
      <c r="E66" s="42" t="s">
        <v>199</v>
      </c>
      <c r="F66" s="43">
        <v>548</v>
      </c>
      <c r="G66" s="44" t="s">
        <v>200</v>
      </c>
    </row>
    <row r="67" spans="1:7" ht="36">
      <c r="A67" s="40" t="s">
        <v>321</v>
      </c>
      <c r="B67" s="46" t="s">
        <v>322</v>
      </c>
      <c r="C67" s="41" t="s">
        <v>323</v>
      </c>
      <c r="D67" s="42">
        <v>2290402</v>
      </c>
      <c r="E67" s="42" t="s">
        <v>199</v>
      </c>
      <c r="F67" s="43">
        <v>78.345288999999994</v>
      </c>
      <c r="G67" s="44" t="s">
        <v>200</v>
      </c>
    </row>
    <row r="68" spans="1:7" ht="36">
      <c r="A68" s="40" t="s">
        <v>324</v>
      </c>
      <c r="B68" s="46" t="s">
        <v>322</v>
      </c>
      <c r="C68" s="41" t="s">
        <v>325</v>
      </c>
      <c r="D68" s="42">
        <v>2290402</v>
      </c>
      <c r="E68" s="42" t="s">
        <v>199</v>
      </c>
      <c r="F68" s="43">
        <v>111.911957</v>
      </c>
      <c r="G68" s="44" t="s">
        <v>200</v>
      </c>
    </row>
    <row r="69" spans="1:7" ht="36">
      <c r="A69" s="40" t="s">
        <v>326</v>
      </c>
      <c r="B69" s="53" t="s">
        <v>327</v>
      </c>
      <c r="C69" s="41" t="s">
        <v>328</v>
      </c>
      <c r="D69" s="42">
        <v>2290402</v>
      </c>
      <c r="E69" s="42" t="s">
        <v>199</v>
      </c>
      <c r="F69" s="43">
        <v>203</v>
      </c>
      <c r="G69" s="44" t="s">
        <v>200</v>
      </c>
    </row>
    <row r="70" spans="1:7" ht="36">
      <c r="A70" s="40" t="s">
        <v>329</v>
      </c>
      <c r="B70" s="46" t="s">
        <v>330</v>
      </c>
      <c r="C70" s="41" t="s">
        <v>331</v>
      </c>
      <c r="D70" s="42">
        <v>2290402</v>
      </c>
      <c r="E70" s="42" t="s">
        <v>199</v>
      </c>
      <c r="F70" s="43">
        <v>354.43636099999998</v>
      </c>
      <c r="G70" s="44" t="s">
        <v>200</v>
      </c>
    </row>
    <row r="71" spans="1:7" ht="36">
      <c r="A71" s="40" t="s">
        <v>332</v>
      </c>
      <c r="B71" s="41" t="s">
        <v>333</v>
      </c>
      <c r="C71" s="41" t="s">
        <v>334</v>
      </c>
      <c r="D71" s="42">
        <v>2290402</v>
      </c>
      <c r="E71" s="42" t="s">
        <v>199</v>
      </c>
      <c r="F71" s="43">
        <v>244.39460399999999</v>
      </c>
      <c r="G71" s="44" t="s">
        <v>200</v>
      </c>
    </row>
    <row r="72" spans="1:7" ht="36">
      <c r="A72" s="40" t="s">
        <v>335</v>
      </c>
      <c r="B72" s="46" t="s">
        <v>336</v>
      </c>
      <c r="C72" s="41" t="s">
        <v>337</v>
      </c>
      <c r="D72" s="42">
        <v>2290402</v>
      </c>
      <c r="E72" s="42" t="s">
        <v>199</v>
      </c>
      <c r="F72" s="43">
        <v>141</v>
      </c>
      <c r="G72" s="44" t="s">
        <v>200</v>
      </c>
    </row>
    <row r="73" spans="1:7" ht="36">
      <c r="A73" s="40" t="s">
        <v>338</v>
      </c>
      <c r="B73" s="46" t="s">
        <v>336</v>
      </c>
      <c r="C73" s="41" t="s">
        <v>339</v>
      </c>
      <c r="D73" s="42">
        <v>2290402</v>
      </c>
      <c r="E73" s="42" t="s">
        <v>199</v>
      </c>
      <c r="F73" s="43">
        <v>100</v>
      </c>
      <c r="G73" s="44" t="s">
        <v>200</v>
      </c>
    </row>
    <row r="74" spans="1:7" ht="48">
      <c r="A74" s="35">
        <v>20</v>
      </c>
      <c r="B74" s="36" t="s">
        <v>340</v>
      </c>
      <c r="C74" s="36" t="s">
        <v>341</v>
      </c>
      <c r="D74" s="37">
        <v>2290402</v>
      </c>
      <c r="E74" s="37" t="s">
        <v>199</v>
      </c>
      <c r="F74" s="38">
        <v>7000</v>
      </c>
      <c r="G74" s="39" t="s">
        <v>200</v>
      </c>
    </row>
    <row r="75" spans="1:7" ht="36">
      <c r="A75" s="40" t="s">
        <v>342</v>
      </c>
      <c r="B75" s="53" t="s">
        <v>343</v>
      </c>
      <c r="C75" s="53" t="s">
        <v>344</v>
      </c>
      <c r="D75" s="42">
        <v>2290402</v>
      </c>
      <c r="E75" s="42" t="s">
        <v>199</v>
      </c>
      <c r="F75" s="43">
        <v>30</v>
      </c>
      <c r="G75" s="44" t="s">
        <v>200</v>
      </c>
    </row>
    <row r="76" spans="1:7" ht="36">
      <c r="A76" s="40" t="s">
        <v>345</v>
      </c>
      <c r="B76" s="53" t="s">
        <v>343</v>
      </c>
      <c r="C76" s="53" t="s">
        <v>346</v>
      </c>
      <c r="D76" s="42">
        <v>2290402</v>
      </c>
      <c r="E76" s="42" t="s">
        <v>199</v>
      </c>
      <c r="F76" s="43">
        <v>0</v>
      </c>
      <c r="G76" s="44" t="s">
        <v>200</v>
      </c>
    </row>
    <row r="77" spans="1:7" ht="36">
      <c r="A77" s="40" t="s">
        <v>347</v>
      </c>
      <c r="B77" s="53" t="s">
        <v>343</v>
      </c>
      <c r="C77" s="53" t="s">
        <v>348</v>
      </c>
      <c r="D77" s="42">
        <v>2290402</v>
      </c>
      <c r="E77" s="42" t="s">
        <v>199</v>
      </c>
      <c r="F77" s="43">
        <v>240.09</v>
      </c>
      <c r="G77" s="44" t="s">
        <v>200</v>
      </c>
    </row>
    <row r="78" spans="1:7" ht="36">
      <c r="A78" s="40" t="s">
        <v>349</v>
      </c>
      <c r="B78" s="41" t="s">
        <v>343</v>
      </c>
      <c r="C78" s="41" t="s">
        <v>350</v>
      </c>
      <c r="D78" s="42">
        <v>2290402</v>
      </c>
      <c r="E78" s="42" t="s">
        <v>199</v>
      </c>
      <c r="F78" s="43">
        <v>871.273189</v>
      </c>
      <c r="G78" s="44" t="s">
        <v>200</v>
      </c>
    </row>
    <row r="79" spans="1:7" ht="36">
      <c r="A79" s="40" t="s">
        <v>351</v>
      </c>
      <c r="B79" s="53" t="s">
        <v>319</v>
      </c>
      <c r="C79" s="53" t="s">
        <v>352</v>
      </c>
      <c r="D79" s="42">
        <v>2290402</v>
      </c>
      <c r="E79" s="42" t="s">
        <v>199</v>
      </c>
      <c r="F79" s="43">
        <v>179.91403399999999</v>
      </c>
      <c r="G79" s="44" t="s">
        <v>200</v>
      </c>
    </row>
    <row r="80" spans="1:7" ht="36">
      <c r="A80" s="40" t="s">
        <v>353</v>
      </c>
      <c r="B80" s="53" t="s">
        <v>319</v>
      </c>
      <c r="C80" s="53" t="s">
        <v>354</v>
      </c>
      <c r="D80" s="42">
        <v>2290402</v>
      </c>
      <c r="E80" s="42" t="s">
        <v>199</v>
      </c>
      <c r="F80" s="43">
        <v>300</v>
      </c>
      <c r="G80" s="44" t="s">
        <v>200</v>
      </c>
    </row>
    <row r="81" spans="1:7" ht="36">
      <c r="A81" s="40" t="s">
        <v>355</v>
      </c>
      <c r="B81" s="53" t="s">
        <v>319</v>
      </c>
      <c r="C81" s="53" t="s">
        <v>356</v>
      </c>
      <c r="D81" s="42">
        <v>2290402</v>
      </c>
      <c r="E81" s="42" t="s">
        <v>199</v>
      </c>
      <c r="F81" s="43">
        <v>300</v>
      </c>
      <c r="G81" s="44" t="s">
        <v>200</v>
      </c>
    </row>
    <row r="82" spans="1:7" ht="36">
      <c r="A82" s="40" t="s">
        <v>357</v>
      </c>
      <c r="B82" s="46" t="s">
        <v>322</v>
      </c>
      <c r="C82" s="46" t="s">
        <v>358</v>
      </c>
      <c r="D82" s="42">
        <v>2290402</v>
      </c>
      <c r="E82" s="42" t="s">
        <v>199</v>
      </c>
      <c r="F82" s="43">
        <v>500.99936200000002</v>
      </c>
      <c r="G82" s="44" t="s">
        <v>200</v>
      </c>
    </row>
    <row r="83" spans="1:7" ht="36">
      <c r="A83" s="40" t="s">
        <v>359</v>
      </c>
      <c r="B83" s="46" t="s">
        <v>360</v>
      </c>
      <c r="C83" s="46" t="s">
        <v>361</v>
      </c>
      <c r="D83" s="42">
        <v>2290402</v>
      </c>
      <c r="E83" s="42" t="s">
        <v>199</v>
      </c>
      <c r="F83" s="43">
        <v>500</v>
      </c>
      <c r="G83" s="44" t="s">
        <v>200</v>
      </c>
    </row>
    <row r="84" spans="1:7" ht="36">
      <c r="A84" s="40" t="s">
        <v>362</v>
      </c>
      <c r="B84" s="53" t="s">
        <v>327</v>
      </c>
      <c r="C84" s="53" t="s">
        <v>363</v>
      </c>
      <c r="D84" s="42">
        <v>2290402</v>
      </c>
      <c r="E84" s="42" t="s">
        <v>199</v>
      </c>
      <c r="F84" s="43">
        <v>972.32101799999998</v>
      </c>
      <c r="G84" s="44" t="s">
        <v>200</v>
      </c>
    </row>
    <row r="85" spans="1:7" ht="36">
      <c r="A85" s="40" t="s">
        <v>364</v>
      </c>
      <c r="B85" s="53" t="s">
        <v>365</v>
      </c>
      <c r="C85" s="53" t="s">
        <v>366</v>
      </c>
      <c r="D85" s="42">
        <v>2290402</v>
      </c>
      <c r="E85" s="42" t="s">
        <v>199</v>
      </c>
      <c r="F85" s="43">
        <v>10.93</v>
      </c>
      <c r="G85" s="44" t="s">
        <v>200</v>
      </c>
    </row>
    <row r="86" spans="1:7" ht="36">
      <c r="A86" s="40" t="s">
        <v>367</v>
      </c>
      <c r="B86" s="53" t="s">
        <v>304</v>
      </c>
      <c r="C86" s="53" t="s">
        <v>368</v>
      </c>
      <c r="D86" s="42">
        <v>2290402</v>
      </c>
      <c r="E86" s="42" t="s">
        <v>199</v>
      </c>
      <c r="F86" s="43">
        <v>598.90448100000003</v>
      </c>
      <c r="G86" s="44" t="s">
        <v>200</v>
      </c>
    </row>
    <row r="87" spans="1:7" ht="36">
      <c r="A87" s="40" t="s">
        <v>369</v>
      </c>
      <c r="B87" s="46" t="s">
        <v>330</v>
      </c>
      <c r="C87" s="46" t="s">
        <v>370</v>
      </c>
      <c r="D87" s="42">
        <v>2290402</v>
      </c>
      <c r="E87" s="42" t="s">
        <v>199</v>
      </c>
      <c r="F87" s="43">
        <v>11.87</v>
      </c>
      <c r="G87" s="44" t="s">
        <v>200</v>
      </c>
    </row>
    <row r="88" spans="1:7" ht="36">
      <c r="A88" s="40" t="s">
        <v>371</v>
      </c>
      <c r="B88" s="46" t="s">
        <v>330</v>
      </c>
      <c r="C88" s="46" t="s">
        <v>372</v>
      </c>
      <c r="D88" s="42">
        <v>2290402</v>
      </c>
      <c r="E88" s="42" t="s">
        <v>199</v>
      </c>
      <c r="F88" s="43">
        <v>18.04</v>
      </c>
      <c r="G88" s="44" t="s">
        <v>200</v>
      </c>
    </row>
    <row r="89" spans="1:7" ht="36">
      <c r="A89" s="40" t="s">
        <v>373</v>
      </c>
      <c r="B89" s="46" t="s">
        <v>330</v>
      </c>
      <c r="C89" s="46" t="s">
        <v>374</v>
      </c>
      <c r="D89" s="42">
        <v>2290402</v>
      </c>
      <c r="E89" s="42" t="s">
        <v>199</v>
      </c>
      <c r="F89" s="43">
        <v>435.657916</v>
      </c>
      <c r="G89" s="44" t="s">
        <v>200</v>
      </c>
    </row>
    <row r="90" spans="1:7" ht="36">
      <c r="A90" s="40" t="s">
        <v>375</v>
      </c>
      <c r="B90" s="46" t="s">
        <v>336</v>
      </c>
      <c r="C90" s="46" t="s">
        <v>376</v>
      </c>
      <c r="D90" s="42">
        <v>2290402</v>
      </c>
      <c r="E90" s="42" t="s">
        <v>199</v>
      </c>
      <c r="F90" s="43">
        <v>130</v>
      </c>
      <c r="G90" s="44" t="s">
        <v>200</v>
      </c>
    </row>
    <row r="91" spans="1:7" ht="36">
      <c r="A91" s="40" t="s">
        <v>377</v>
      </c>
      <c r="B91" s="41" t="s">
        <v>336</v>
      </c>
      <c r="C91" s="41" t="s">
        <v>378</v>
      </c>
      <c r="D91" s="42">
        <v>2290402</v>
      </c>
      <c r="E91" s="42" t="s">
        <v>199</v>
      </c>
      <c r="F91" s="43">
        <v>1900</v>
      </c>
      <c r="G91" s="44" t="s">
        <v>200</v>
      </c>
    </row>
    <row r="92" spans="1:7" ht="48">
      <c r="A92" s="35">
        <v>21</v>
      </c>
      <c r="B92" s="36" t="s">
        <v>340</v>
      </c>
      <c r="C92" s="36" t="s">
        <v>379</v>
      </c>
      <c r="D92" s="37">
        <v>2290402</v>
      </c>
      <c r="E92" s="37" t="s">
        <v>199</v>
      </c>
      <c r="F92" s="38">
        <v>15136</v>
      </c>
      <c r="G92" s="39" t="s">
        <v>200</v>
      </c>
    </row>
    <row r="93" spans="1:7" ht="36">
      <c r="A93" s="40" t="s">
        <v>380</v>
      </c>
      <c r="B93" s="41" t="s">
        <v>316</v>
      </c>
      <c r="C93" s="41" t="s">
        <v>381</v>
      </c>
      <c r="D93" s="42">
        <v>2290402</v>
      </c>
      <c r="E93" s="42" t="s">
        <v>199</v>
      </c>
      <c r="F93" s="43">
        <v>601.32183199999997</v>
      </c>
      <c r="G93" s="44" t="s">
        <v>200</v>
      </c>
    </row>
    <row r="94" spans="1:7" ht="36">
      <c r="A94" s="40" t="s">
        <v>382</v>
      </c>
      <c r="B94" s="41" t="s">
        <v>316</v>
      </c>
      <c r="C94" s="41" t="s">
        <v>383</v>
      </c>
      <c r="D94" s="42">
        <v>2290402</v>
      </c>
      <c r="E94" s="42" t="s">
        <v>199</v>
      </c>
      <c r="F94" s="43">
        <v>1440.317313</v>
      </c>
      <c r="G94" s="44" t="s">
        <v>200</v>
      </c>
    </row>
    <row r="95" spans="1:7" ht="36">
      <c r="A95" s="40" t="s">
        <v>384</v>
      </c>
      <c r="B95" s="41" t="s">
        <v>316</v>
      </c>
      <c r="C95" s="41" t="s">
        <v>385</v>
      </c>
      <c r="D95" s="42">
        <v>2290402</v>
      </c>
      <c r="E95" s="42" t="s">
        <v>199</v>
      </c>
      <c r="F95" s="43">
        <v>921.22515599999997</v>
      </c>
      <c r="G95" s="44" t="s">
        <v>200</v>
      </c>
    </row>
    <row r="96" spans="1:7" ht="36">
      <c r="A96" s="40" t="s">
        <v>386</v>
      </c>
      <c r="B96" s="41" t="s">
        <v>316</v>
      </c>
      <c r="C96" s="41" t="s">
        <v>387</v>
      </c>
      <c r="D96" s="42">
        <v>2290402</v>
      </c>
      <c r="E96" s="42" t="s">
        <v>199</v>
      </c>
      <c r="F96" s="43">
        <v>1405.6732489999999</v>
      </c>
      <c r="G96" s="44" t="s">
        <v>200</v>
      </c>
    </row>
    <row r="97" spans="1:7" ht="36">
      <c r="A97" s="40" t="s">
        <v>388</v>
      </c>
      <c r="B97" s="41" t="s">
        <v>316</v>
      </c>
      <c r="C97" s="41" t="s">
        <v>389</v>
      </c>
      <c r="D97" s="42">
        <v>2290402</v>
      </c>
      <c r="E97" s="42" t="s">
        <v>199</v>
      </c>
      <c r="F97" s="43">
        <v>1117.0919180000001</v>
      </c>
      <c r="G97" s="44" t="s">
        <v>200</v>
      </c>
    </row>
    <row r="98" spans="1:7" ht="36">
      <c r="A98" s="40" t="s">
        <v>390</v>
      </c>
      <c r="B98" s="41" t="s">
        <v>319</v>
      </c>
      <c r="C98" s="41" t="s">
        <v>391</v>
      </c>
      <c r="D98" s="42">
        <v>2290402</v>
      </c>
      <c r="E98" s="42" t="s">
        <v>199</v>
      </c>
      <c r="F98" s="43">
        <v>4498.0009129999999</v>
      </c>
      <c r="G98" s="44" t="s">
        <v>200</v>
      </c>
    </row>
    <row r="99" spans="1:7" ht="36">
      <c r="A99" s="40" t="s">
        <v>392</v>
      </c>
      <c r="B99" s="41" t="s">
        <v>360</v>
      </c>
      <c r="C99" s="41" t="s">
        <v>393</v>
      </c>
      <c r="D99" s="42">
        <v>2290402</v>
      </c>
      <c r="E99" s="42" t="s">
        <v>199</v>
      </c>
      <c r="F99" s="43">
        <v>100</v>
      </c>
      <c r="G99" s="44" t="s">
        <v>200</v>
      </c>
    </row>
    <row r="100" spans="1:7" ht="36">
      <c r="A100" s="40" t="s">
        <v>394</v>
      </c>
      <c r="B100" s="41" t="s">
        <v>360</v>
      </c>
      <c r="C100" s="41" t="s">
        <v>395</v>
      </c>
      <c r="D100" s="42">
        <v>2290402</v>
      </c>
      <c r="E100" s="42" t="s">
        <v>199</v>
      </c>
      <c r="F100" s="43">
        <v>600</v>
      </c>
      <c r="G100" s="44" t="s">
        <v>200</v>
      </c>
    </row>
    <row r="101" spans="1:7" ht="36">
      <c r="A101" s="40" t="s">
        <v>396</v>
      </c>
      <c r="B101" s="41" t="s">
        <v>397</v>
      </c>
      <c r="C101" s="41" t="s">
        <v>398</v>
      </c>
      <c r="D101" s="42">
        <v>2290402</v>
      </c>
      <c r="E101" s="42" t="s">
        <v>199</v>
      </c>
      <c r="F101" s="43">
        <v>196.09618900000001</v>
      </c>
      <c r="G101" s="44" t="s">
        <v>200</v>
      </c>
    </row>
    <row r="102" spans="1:7" ht="36">
      <c r="A102" s="40" t="s">
        <v>399</v>
      </c>
      <c r="B102" s="41" t="s">
        <v>327</v>
      </c>
      <c r="C102" s="41" t="s">
        <v>400</v>
      </c>
      <c r="D102" s="42">
        <v>2290402</v>
      </c>
      <c r="E102" s="42" t="s">
        <v>199</v>
      </c>
      <c r="F102" s="43">
        <v>881.85651900000005</v>
      </c>
      <c r="G102" s="44" t="s">
        <v>200</v>
      </c>
    </row>
    <row r="103" spans="1:7" ht="36">
      <c r="A103" s="40" t="s">
        <v>401</v>
      </c>
      <c r="B103" s="41" t="s">
        <v>365</v>
      </c>
      <c r="C103" s="41" t="s">
        <v>402</v>
      </c>
      <c r="D103" s="42">
        <v>2290402</v>
      </c>
      <c r="E103" s="42" t="s">
        <v>199</v>
      </c>
      <c r="F103" s="43">
        <v>448.52559000000002</v>
      </c>
      <c r="G103" s="44" t="s">
        <v>200</v>
      </c>
    </row>
    <row r="104" spans="1:7" ht="36">
      <c r="A104" s="40" t="s">
        <v>403</v>
      </c>
      <c r="B104" s="41" t="s">
        <v>304</v>
      </c>
      <c r="C104" s="41" t="s">
        <v>404</v>
      </c>
      <c r="D104" s="42">
        <v>2290402</v>
      </c>
      <c r="E104" s="42" t="s">
        <v>199</v>
      </c>
      <c r="F104" s="43">
        <v>1256.38084</v>
      </c>
      <c r="G104" s="44" t="s">
        <v>200</v>
      </c>
    </row>
    <row r="105" spans="1:7" ht="36">
      <c r="A105" s="40" t="s">
        <v>405</v>
      </c>
      <c r="B105" s="41" t="s">
        <v>333</v>
      </c>
      <c r="C105" s="41" t="s">
        <v>406</v>
      </c>
      <c r="D105" s="42">
        <v>2290402</v>
      </c>
      <c r="E105" s="42" t="s">
        <v>199</v>
      </c>
      <c r="F105" s="43">
        <v>164.179846</v>
      </c>
      <c r="G105" s="44" t="s">
        <v>200</v>
      </c>
    </row>
    <row r="106" spans="1:7" ht="36">
      <c r="A106" s="40" t="s">
        <v>407</v>
      </c>
      <c r="B106" s="41" t="s">
        <v>313</v>
      </c>
      <c r="C106" s="41" t="s">
        <v>408</v>
      </c>
      <c r="D106" s="42">
        <v>2290402</v>
      </c>
      <c r="E106" s="42" t="s">
        <v>199</v>
      </c>
      <c r="F106" s="43">
        <v>247.284164</v>
      </c>
      <c r="G106" s="44" t="s">
        <v>200</v>
      </c>
    </row>
    <row r="107" spans="1:7" ht="36">
      <c r="A107" s="40" t="s">
        <v>409</v>
      </c>
      <c r="B107" s="41" t="s">
        <v>313</v>
      </c>
      <c r="C107" s="41" t="s">
        <v>410</v>
      </c>
      <c r="D107" s="42">
        <v>2290402</v>
      </c>
      <c r="E107" s="42" t="s">
        <v>199</v>
      </c>
      <c r="F107" s="43">
        <v>630.13930200000004</v>
      </c>
      <c r="G107" s="44" t="s">
        <v>200</v>
      </c>
    </row>
    <row r="108" spans="1:7" ht="36">
      <c r="A108" s="40" t="s">
        <v>411</v>
      </c>
      <c r="B108" s="41" t="s">
        <v>313</v>
      </c>
      <c r="C108" s="41" t="s">
        <v>412</v>
      </c>
      <c r="D108" s="42">
        <v>2290402</v>
      </c>
      <c r="E108" s="42" t="s">
        <v>199</v>
      </c>
      <c r="F108" s="43">
        <v>627.90716899999995</v>
      </c>
      <c r="G108" s="44" t="s">
        <v>200</v>
      </c>
    </row>
    <row r="109" spans="1:7" ht="48">
      <c r="A109" s="35">
        <v>22</v>
      </c>
      <c r="B109" s="36" t="s">
        <v>242</v>
      </c>
      <c r="C109" s="36" t="s">
        <v>413</v>
      </c>
      <c r="D109" s="37">
        <v>2290402</v>
      </c>
      <c r="E109" s="37" t="s">
        <v>199</v>
      </c>
      <c r="F109" s="38">
        <v>6490</v>
      </c>
      <c r="G109" s="39" t="s">
        <v>200</v>
      </c>
    </row>
    <row r="110" spans="1:7" ht="36">
      <c r="A110" s="40" t="s">
        <v>414</v>
      </c>
      <c r="B110" s="41" t="s">
        <v>242</v>
      </c>
      <c r="C110" s="41" t="s">
        <v>415</v>
      </c>
      <c r="D110" s="42">
        <v>2290402</v>
      </c>
      <c r="E110" s="42" t="s">
        <v>199</v>
      </c>
      <c r="F110" s="43">
        <v>1354.2913739999999</v>
      </c>
      <c r="G110" s="44" t="s">
        <v>200</v>
      </c>
    </row>
    <row r="111" spans="1:7" ht="36">
      <c r="A111" s="40" t="s">
        <v>416</v>
      </c>
      <c r="B111" s="41" t="s">
        <v>242</v>
      </c>
      <c r="C111" s="41" t="s">
        <v>417</v>
      </c>
      <c r="D111" s="42">
        <v>2290402</v>
      </c>
      <c r="E111" s="42" t="s">
        <v>199</v>
      </c>
      <c r="F111" s="43">
        <v>845.70862599999998</v>
      </c>
      <c r="G111" s="44" t="s">
        <v>200</v>
      </c>
    </row>
    <row r="112" spans="1:7" ht="36">
      <c r="A112" s="40" t="s">
        <v>418</v>
      </c>
      <c r="B112" s="41" t="s">
        <v>248</v>
      </c>
      <c r="C112" s="41" t="s">
        <v>419</v>
      </c>
      <c r="D112" s="42">
        <v>2290402</v>
      </c>
      <c r="E112" s="42" t="s">
        <v>199</v>
      </c>
      <c r="F112" s="43">
        <v>2300</v>
      </c>
      <c r="G112" s="44" t="s">
        <v>200</v>
      </c>
    </row>
    <row r="113" spans="1:8" ht="36">
      <c r="A113" s="40" t="s">
        <v>420</v>
      </c>
      <c r="B113" s="41" t="s">
        <v>421</v>
      </c>
      <c r="C113" s="41" t="s">
        <v>422</v>
      </c>
      <c r="D113" s="42">
        <v>2290402</v>
      </c>
      <c r="E113" s="42" t="s">
        <v>199</v>
      </c>
      <c r="F113" s="43">
        <v>190</v>
      </c>
      <c r="G113" s="44" t="s">
        <v>200</v>
      </c>
    </row>
    <row r="114" spans="1:8" ht="36">
      <c r="A114" s="40" t="s">
        <v>423</v>
      </c>
      <c r="B114" s="41" t="s">
        <v>244</v>
      </c>
      <c r="C114" s="41" t="s">
        <v>424</v>
      </c>
      <c r="D114" s="42">
        <v>2290402</v>
      </c>
      <c r="E114" s="42" t="s">
        <v>199</v>
      </c>
      <c r="F114" s="43">
        <v>1800</v>
      </c>
      <c r="G114" s="44" t="s">
        <v>200</v>
      </c>
    </row>
    <row r="115" spans="1:8" ht="48">
      <c r="A115" s="35">
        <v>23</v>
      </c>
      <c r="B115" s="36" t="s">
        <v>242</v>
      </c>
      <c r="C115" s="36" t="s">
        <v>425</v>
      </c>
      <c r="D115" s="37">
        <v>2290402</v>
      </c>
      <c r="E115" s="37" t="s">
        <v>199</v>
      </c>
      <c r="F115" s="38">
        <v>4498</v>
      </c>
      <c r="G115" s="39" t="s">
        <v>200</v>
      </c>
    </row>
    <row r="116" spans="1:8" ht="36">
      <c r="A116" s="40" t="s">
        <v>426</v>
      </c>
      <c r="B116" s="41" t="s">
        <v>427</v>
      </c>
      <c r="C116" s="41" t="s">
        <v>428</v>
      </c>
      <c r="D116" s="42">
        <v>2290402</v>
      </c>
      <c r="E116" s="42" t="s">
        <v>199</v>
      </c>
      <c r="F116" s="43">
        <v>2900</v>
      </c>
      <c r="G116" s="44" t="s">
        <v>200</v>
      </c>
    </row>
    <row r="117" spans="1:8" ht="36">
      <c r="A117" s="40" t="s">
        <v>429</v>
      </c>
      <c r="B117" s="41" t="s">
        <v>430</v>
      </c>
      <c r="C117" s="41" t="s">
        <v>431</v>
      </c>
      <c r="D117" s="42">
        <v>2290402</v>
      </c>
      <c r="E117" s="42" t="s">
        <v>199</v>
      </c>
      <c r="F117" s="43">
        <v>1598</v>
      </c>
      <c r="G117" s="44" t="s">
        <v>200</v>
      </c>
    </row>
    <row r="118" spans="1:8" ht="48">
      <c r="A118" s="35">
        <v>24</v>
      </c>
      <c r="B118" s="36" t="s">
        <v>432</v>
      </c>
      <c r="C118" s="36" t="s">
        <v>433</v>
      </c>
      <c r="D118" s="37">
        <v>2290402</v>
      </c>
      <c r="E118" s="37" t="s">
        <v>199</v>
      </c>
      <c r="F118" s="38">
        <v>1753</v>
      </c>
      <c r="G118" s="39" t="s">
        <v>200</v>
      </c>
    </row>
    <row r="119" spans="1:8" s="19" customFormat="1" ht="41.25" customHeight="1">
      <c r="A119" s="35">
        <v>25</v>
      </c>
      <c r="B119" s="36" t="s">
        <v>434</v>
      </c>
      <c r="C119" s="36" t="s">
        <v>435</v>
      </c>
      <c r="D119" s="54">
        <v>2140104</v>
      </c>
      <c r="E119" s="55" t="s">
        <v>436</v>
      </c>
      <c r="F119" s="38">
        <v>5169</v>
      </c>
      <c r="G119" s="56" t="s">
        <v>437</v>
      </c>
      <c r="H119" s="23"/>
    </row>
    <row r="120" spans="1:8" s="18" customFormat="1" ht="41.25" customHeight="1">
      <c r="A120" s="40" t="s">
        <v>438</v>
      </c>
      <c r="B120" s="41" t="s">
        <v>212</v>
      </c>
      <c r="C120" s="41" t="s">
        <v>439</v>
      </c>
      <c r="D120" s="57">
        <v>2140104</v>
      </c>
      <c r="E120" s="46" t="s">
        <v>436</v>
      </c>
      <c r="F120" s="43">
        <v>1693.0948880000001</v>
      </c>
      <c r="G120" s="58" t="s">
        <v>437</v>
      </c>
      <c r="H120" s="45"/>
    </row>
    <row r="121" spans="1:8" s="18" customFormat="1" ht="41.25" customHeight="1">
      <c r="A121" s="40" t="s">
        <v>440</v>
      </c>
      <c r="B121" s="41" t="s">
        <v>434</v>
      </c>
      <c r="C121" s="41" t="s">
        <v>441</v>
      </c>
      <c r="D121" s="57">
        <v>2140104</v>
      </c>
      <c r="E121" s="46" t="s">
        <v>436</v>
      </c>
      <c r="F121" s="43">
        <v>3475.9051119999999</v>
      </c>
      <c r="G121" s="58" t="s">
        <v>437</v>
      </c>
      <c r="H121" s="45"/>
    </row>
    <row r="122" spans="1:8" s="18" customFormat="1" ht="41.25" customHeight="1">
      <c r="A122" s="35">
        <v>26</v>
      </c>
      <c r="B122" s="49" t="s">
        <v>306</v>
      </c>
      <c r="C122" s="49" t="s">
        <v>442</v>
      </c>
      <c r="D122" s="54">
        <v>2050202</v>
      </c>
      <c r="E122" s="55" t="s">
        <v>443</v>
      </c>
      <c r="F122" s="38">
        <v>4831</v>
      </c>
      <c r="G122" s="56" t="s">
        <v>437</v>
      </c>
      <c r="H122" s="45"/>
    </row>
    <row r="123" spans="1:8" s="18" customFormat="1" ht="41.25" customHeight="1">
      <c r="A123" s="35">
        <v>27</v>
      </c>
      <c r="B123" s="49" t="s">
        <v>432</v>
      </c>
      <c r="C123" s="49" t="s">
        <v>444</v>
      </c>
      <c r="D123" s="54">
        <v>2120399</v>
      </c>
      <c r="E123" s="55" t="s">
        <v>445</v>
      </c>
      <c r="F123" s="38">
        <v>8000</v>
      </c>
      <c r="G123" s="56" t="s">
        <v>437</v>
      </c>
      <c r="H123" s="45"/>
    </row>
    <row r="124" spans="1:8" s="22" customFormat="1" ht="36" customHeight="1">
      <c r="A124" s="190" t="s">
        <v>446</v>
      </c>
      <c r="B124" s="191"/>
      <c r="C124" s="191"/>
      <c r="D124" s="191"/>
      <c r="E124" s="192"/>
      <c r="F124" s="59">
        <f>SUM(F5:F7,F15,F24,F27:F30,F34,F38,F42,F45,F48,F51,F54,F60:F61,F64,F74,F92,F109,F115,F118:F119,F122:F123)</f>
        <v>249000</v>
      </c>
      <c r="G124" s="59"/>
    </row>
  </sheetData>
  <mergeCells count="2">
    <mergeCell ref="A2:G2"/>
    <mergeCell ref="A124:E124"/>
  </mergeCells>
  <phoneticPr fontId="46" type="noConversion"/>
  <printOptions horizontalCentered="1"/>
  <pageMargins left="0.55069444444444404" right="0.55069444444444404" top="0.70833333333333304" bottom="0.59027777777777801" header="0.51180555555555596" footer="0.31458333333333299"/>
  <pageSetup paperSize="9" fitToHeight="0" orientation="landscape" useFirstPageNumber="1" r:id="rId1"/>
  <headerFooter scaleWithDoc="0"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selection activeCell="B13" sqref="B13:B14"/>
    </sheetView>
  </sheetViews>
  <sheetFormatPr defaultColWidth="9" defaultRowHeight="14.25"/>
  <cols>
    <col min="1" max="1" width="10.25" style="1" customWidth="1"/>
    <col min="2" max="2" width="44.625" style="1" customWidth="1"/>
    <col min="3" max="3" width="42.75" style="1" customWidth="1"/>
    <col min="4" max="4" width="12.75" style="1" customWidth="1"/>
    <col min="5" max="5" width="28.375" style="2" customWidth="1"/>
    <col min="6" max="6" width="12.875" style="3" customWidth="1"/>
    <col min="7" max="7" width="22" style="2" customWidth="1"/>
    <col min="8" max="16384" width="9" style="4"/>
  </cols>
  <sheetData>
    <row r="1" spans="1:7" ht="21.95" customHeight="1">
      <c r="A1" s="5" t="s">
        <v>447</v>
      </c>
      <c r="B1" s="5"/>
    </row>
    <row r="2" spans="1:7" ht="21" customHeight="1">
      <c r="A2" s="193" t="s">
        <v>448</v>
      </c>
      <c r="B2" s="193"/>
      <c r="C2" s="193"/>
      <c r="D2" s="193"/>
      <c r="E2" s="193"/>
      <c r="F2" s="193"/>
      <c r="G2" s="193"/>
    </row>
    <row r="3" spans="1:7" ht="18" customHeight="1">
      <c r="A3" s="6"/>
      <c r="B3" s="6"/>
      <c r="C3" s="6"/>
      <c r="D3" s="6"/>
      <c r="E3" s="7"/>
      <c r="F3" s="6"/>
      <c r="G3" s="8" t="s">
        <v>2</v>
      </c>
    </row>
    <row r="4" spans="1:7" ht="27" customHeight="1">
      <c r="A4" s="197" t="s">
        <v>449</v>
      </c>
      <c r="B4" s="197" t="s">
        <v>450</v>
      </c>
      <c r="C4" s="197" t="s">
        <v>451</v>
      </c>
      <c r="D4" s="197" t="s">
        <v>194</v>
      </c>
      <c r="E4" s="197" t="s">
        <v>97</v>
      </c>
      <c r="F4" s="197" t="s">
        <v>452</v>
      </c>
      <c r="G4" s="197" t="s">
        <v>196</v>
      </c>
    </row>
    <row r="5" spans="1:7" ht="26.1" customHeight="1">
      <c r="A5" s="198"/>
      <c r="B5" s="198"/>
      <c r="C5" s="198"/>
      <c r="D5" s="198"/>
      <c r="E5" s="198"/>
      <c r="F5" s="198"/>
      <c r="G5" s="198"/>
    </row>
    <row r="6" spans="1:7" ht="33" customHeight="1">
      <c r="A6" s="199" t="s">
        <v>453</v>
      </c>
      <c r="B6" s="199" t="s">
        <v>454</v>
      </c>
      <c r="C6" s="9" t="s">
        <v>455</v>
      </c>
      <c r="D6" s="10">
        <v>2310301</v>
      </c>
      <c r="E6" s="10" t="s">
        <v>456</v>
      </c>
      <c r="F6" s="11">
        <v>1326</v>
      </c>
      <c r="G6" s="12" t="s">
        <v>437</v>
      </c>
    </row>
    <row r="7" spans="1:7" ht="33" customHeight="1">
      <c r="A7" s="200"/>
      <c r="B7" s="200"/>
      <c r="C7" s="9" t="s">
        <v>457</v>
      </c>
      <c r="D7" s="10">
        <v>2310301</v>
      </c>
      <c r="E7" s="10" t="s">
        <v>456</v>
      </c>
      <c r="F7" s="11">
        <v>1170</v>
      </c>
      <c r="G7" s="12" t="s">
        <v>437</v>
      </c>
    </row>
    <row r="8" spans="1:7" ht="33" customHeight="1">
      <c r="A8" s="10" t="s">
        <v>453</v>
      </c>
      <c r="B8" s="13" t="s">
        <v>458</v>
      </c>
      <c r="C8" s="9" t="s">
        <v>459</v>
      </c>
      <c r="D8" s="10">
        <v>2310411</v>
      </c>
      <c r="E8" s="10" t="s">
        <v>460</v>
      </c>
      <c r="F8" s="11">
        <v>2550</v>
      </c>
      <c r="G8" s="12" t="s">
        <v>437</v>
      </c>
    </row>
    <row r="9" spans="1:7" ht="33" customHeight="1">
      <c r="A9" s="199" t="s">
        <v>453</v>
      </c>
      <c r="B9" s="199" t="s">
        <v>461</v>
      </c>
      <c r="C9" s="9" t="s">
        <v>462</v>
      </c>
      <c r="D9" s="10">
        <v>2310301</v>
      </c>
      <c r="E9" s="10" t="s">
        <v>456</v>
      </c>
      <c r="F9" s="11">
        <v>986</v>
      </c>
      <c r="G9" s="12" t="s">
        <v>437</v>
      </c>
    </row>
    <row r="10" spans="1:7" ht="33" customHeight="1">
      <c r="A10" s="200"/>
      <c r="B10" s="200"/>
      <c r="C10" s="9" t="s">
        <v>463</v>
      </c>
      <c r="D10" s="10">
        <v>2310301</v>
      </c>
      <c r="E10" s="10" t="s">
        <v>456</v>
      </c>
      <c r="F10" s="11">
        <v>3755</v>
      </c>
      <c r="G10" s="12" t="s">
        <v>437</v>
      </c>
    </row>
    <row r="11" spans="1:7" ht="33" customHeight="1">
      <c r="A11" s="10" t="s">
        <v>453</v>
      </c>
      <c r="B11" s="13" t="s">
        <v>464</v>
      </c>
      <c r="C11" s="9" t="s">
        <v>465</v>
      </c>
      <c r="D11" s="10">
        <v>2310301</v>
      </c>
      <c r="E11" s="10" t="s">
        <v>456</v>
      </c>
      <c r="F11" s="11">
        <v>13800</v>
      </c>
      <c r="G11" s="12" t="s">
        <v>437</v>
      </c>
    </row>
    <row r="12" spans="1:7" ht="33" customHeight="1">
      <c r="A12" s="10" t="s">
        <v>453</v>
      </c>
      <c r="B12" s="13" t="s">
        <v>466</v>
      </c>
      <c r="C12" s="9" t="s">
        <v>467</v>
      </c>
      <c r="D12" s="10">
        <v>2310301</v>
      </c>
      <c r="E12" s="10" t="s">
        <v>456</v>
      </c>
      <c r="F12" s="11">
        <v>756</v>
      </c>
      <c r="G12" s="12" t="s">
        <v>437</v>
      </c>
    </row>
    <row r="13" spans="1:7" ht="33" customHeight="1">
      <c r="A13" s="199" t="s">
        <v>453</v>
      </c>
      <c r="B13" s="199" t="s">
        <v>468</v>
      </c>
      <c r="C13" s="9" t="s">
        <v>469</v>
      </c>
      <c r="D13" s="10">
        <v>2310301</v>
      </c>
      <c r="E13" s="10" t="s">
        <v>456</v>
      </c>
      <c r="F13" s="11">
        <v>393</v>
      </c>
      <c r="G13" s="12" t="s">
        <v>437</v>
      </c>
    </row>
    <row r="14" spans="1:7" ht="33" customHeight="1">
      <c r="A14" s="200"/>
      <c r="B14" s="200"/>
      <c r="C14" s="9" t="s">
        <v>470</v>
      </c>
      <c r="D14" s="10">
        <v>2310301</v>
      </c>
      <c r="E14" s="10" t="s">
        <v>456</v>
      </c>
      <c r="F14" s="11">
        <v>3101</v>
      </c>
      <c r="G14" s="12" t="s">
        <v>471</v>
      </c>
    </row>
    <row r="15" spans="1:7" ht="33" customHeight="1">
      <c r="A15" s="10" t="s">
        <v>453</v>
      </c>
      <c r="B15" s="13" t="s">
        <v>472</v>
      </c>
      <c r="C15" s="9" t="s">
        <v>473</v>
      </c>
      <c r="D15" s="10">
        <v>2310411</v>
      </c>
      <c r="E15" s="10" t="s">
        <v>460</v>
      </c>
      <c r="F15" s="11">
        <v>700</v>
      </c>
      <c r="G15" s="12" t="s">
        <v>471</v>
      </c>
    </row>
    <row r="16" spans="1:7" ht="33" customHeight="1">
      <c r="A16" s="10" t="s">
        <v>453</v>
      </c>
      <c r="B16" s="13" t="s">
        <v>474</v>
      </c>
      <c r="C16" s="9" t="s">
        <v>475</v>
      </c>
      <c r="D16" s="10">
        <v>2310431</v>
      </c>
      <c r="E16" s="10" t="s">
        <v>476</v>
      </c>
      <c r="F16" s="11">
        <v>5900</v>
      </c>
      <c r="G16" s="12" t="s">
        <v>471</v>
      </c>
    </row>
    <row r="17" spans="1:7" ht="33" customHeight="1">
      <c r="A17" s="10" t="s">
        <v>453</v>
      </c>
      <c r="B17" s="13" t="s">
        <v>477</v>
      </c>
      <c r="C17" s="9" t="s">
        <v>478</v>
      </c>
      <c r="D17" s="10">
        <v>2310301</v>
      </c>
      <c r="E17" s="10" t="s">
        <v>456</v>
      </c>
      <c r="F17" s="11">
        <v>450</v>
      </c>
      <c r="G17" s="12" t="s">
        <v>437</v>
      </c>
    </row>
    <row r="18" spans="1:7" ht="33" customHeight="1">
      <c r="A18" s="10" t="s">
        <v>453</v>
      </c>
      <c r="B18" s="13" t="s">
        <v>479</v>
      </c>
      <c r="C18" s="9" t="s">
        <v>478</v>
      </c>
      <c r="D18" s="10">
        <v>2310301</v>
      </c>
      <c r="E18" s="10" t="s">
        <v>456</v>
      </c>
      <c r="F18" s="11">
        <v>379</v>
      </c>
      <c r="G18" s="12" t="s">
        <v>437</v>
      </c>
    </row>
    <row r="19" spans="1:7" ht="33" customHeight="1">
      <c r="A19" s="10" t="s">
        <v>453</v>
      </c>
      <c r="B19" s="13" t="s">
        <v>480</v>
      </c>
      <c r="C19" s="9" t="s">
        <v>481</v>
      </c>
      <c r="D19" s="10">
        <v>2310301</v>
      </c>
      <c r="E19" s="10" t="s">
        <v>456</v>
      </c>
      <c r="F19" s="11">
        <v>7678</v>
      </c>
      <c r="G19" s="12" t="s">
        <v>437</v>
      </c>
    </row>
    <row r="20" spans="1:7" ht="33" customHeight="1">
      <c r="A20" s="10" t="s">
        <v>453</v>
      </c>
      <c r="B20" s="13" t="s">
        <v>482</v>
      </c>
      <c r="C20" s="9" t="s">
        <v>483</v>
      </c>
      <c r="D20" s="10">
        <v>2310411</v>
      </c>
      <c r="E20" s="10" t="s">
        <v>460</v>
      </c>
      <c r="F20" s="11">
        <v>550</v>
      </c>
      <c r="G20" s="12" t="s">
        <v>437</v>
      </c>
    </row>
    <row r="21" spans="1:7" ht="33" customHeight="1">
      <c r="A21" s="194" t="s">
        <v>446</v>
      </c>
      <c r="B21" s="195"/>
      <c r="C21" s="196"/>
      <c r="D21" s="14"/>
      <c r="E21" s="14"/>
      <c r="F21" s="15">
        <f>SUM(F6:F20)</f>
        <v>43494</v>
      </c>
      <c r="G21" s="12"/>
    </row>
  </sheetData>
  <mergeCells count="15">
    <mergeCell ref="A2:G2"/>
    <mergeCell ref="A21:C21"/>
    <mergeCell ref="A4:A5"/>
    <mergeCell ref="A6:A7"/>
    <mergeCell ref="A9:A10"/>
    <mergeCell ref="A13:A14"/>
    <mergeCell ref="B4:B5"/>
    <mergeCell ref="B6:B7"/>
    <mergeCell ref="B9:B10"/>
    <mergeCell ref="B13:B14"/>
    <mergeCell ref="C4:C5"/>
    <mergeCell ref="D4:D5"/>
    <mergeCell ref="E4:E5"/>
    <mergeCell ref="F4:F5"/>
    <mergeCell ref="G4:G5"/>
  </mergeCells>
  <phoneticPr fontId="46" type="noConversion"/>
  <printOptions horizontalCentered="1"/>
  <pageMargins left="0.39305555555555599" right="0.156944444444444" top="0.55069444444444404" bottom="0.62986111111111098" header="0.31458333333333299" footer="0.31458333333333299"/>
  <pageSetup paperSize="9" scale="75" fitToHeight="0"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6</vt:i4>
      </vt:variant>
    </vt:vector>
  </HeadingPairs>
  <TitlesOfParts>
    <vt:vector size="15" baseType="lpstr">
      <vt:lpstr>一般收入</vt:lpstr>
      <vt:lpstr>一般支出</vt:lpstr>
      <vt:lpstr>基金收入</vt:lpstr>
      <vt:lpstr>基金支出</vt:lpstr>
      <vt:lpstr>国有收入</vt:lpstr>
      <vt:lpstr>国有支出</vt:lpstr>
      <vt:lpstr>社保基金</vt:lpstr>
      <vt:lpstr>新增债</vt:lpstr>
      <vt:lpstr>再融资</vt:lpstr>
      <vt:lpstr>基金收入!Print_Area</vt:lpstr>
      <vt:lpstr>新增债!Print_Area</vt:lpstr>
      <vt:lpstr>一般收入!Print_Area</vt:lpstr>
      <vt:lpstr>国有支出!Print_Titles</vt:lpstr>
      <vt:lpstr>新增债!Print_Titles</vt:lpstr>
      <vt:lpstr>再融资!Print_Titles</vt:lpstr>
    </vt:vector>
  </TitlesOfParts>
  <Company>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dc:creator>
  <cp:lastModifiedBy>Administrator</cp:lastModifiedBy>
  <cp:revision>1</cp:revision>
  <cp:lastPrinted>2022-12-29T12:08:57Z</cp:lastPrinted>
  <dcterms:created xsi:type="dcterms:W3CDTF">2002-11-08T00:17:00Z</dcterms:created>
  <dcterms:modified xsi:type="dcterms:W3CDTF">2022-12-29T12:23:40Z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2052-11.1.0.10000</vt:lpwstr>
  </property>
</Properties>
</file>