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tabRatio="656" activeTab="1"/>
  </bookViews>
  <sheets>
    <sheet name="一般收入" sheetId="17" r:id="rId1"/>
    <sheet name="一般支出" sheetId="18" r:id="rId2"/>
    <sheet name="基金收入" sheetId="4" r:id="rId3"/>
    <sheet name="基金支出" sheetId="5" r:id="rId4"/>
    <sheet name="国资收入" sheetId="25" r:id="rId5"/>
    <sheet name="国资支出" sheetId="26" r:id="rId6"/>
    <sheet name="社保基金" sheetId="31" r:id="rId7"/>
    <sheet name="新增债" sheetId="32" r:id="rId8"/>
    <sheet name="再融资 " sheetId="33" r:id="rId9"/>
  </sheets>
  <definedNames>
    <definedName name="_xlnm.Print_Area" localSheetId="2">基金收入!$A$1:$F$21</definedName>
    <definedName name="_xlnm.Print_Area" localSheetId="0">一般收入!$A$1:$F$29</definedName>
    <definedName name="_xlnm.Print_Titles" localSheetId="5">国资支出!$1:$6</definedName>
    <definedName name="地区名称" localSheetId="4">#REF!</definedName>
    <definedName name="地区名称" localSheetId="5">#REF!</definedName>
    <definedName name="地区名称" localSheetId="6">#REF!</definedName>
    <definedName name="地区名称">#REF!</definedName>
    <definedName name="_xlnm.Print_Titles" localSheetId="7">新增债!$1:$4</definedName>
    <definedName name="地区名称" localSheetId="7">#REF!</definedName>
    <definedName name="地区名称" localSheetId="8">#REF!</definedName>
    <definedName name="_xlnm.Print_Titles" localSheetId="8">'再融资 '!$2:$5</definedName>
  </definedNames>
  <calcPr calcId="144525" concurrentCalc="0"/>
</workbook>
</file>

<file path=xl/sharedStrings.xml><?xml version="1.0" encoding="utf-8"?>
<sst xmlns="http://schemas.openxmlformats.org/spreadsheetml/2006/main" count="626" uniqueCount="350">
  <si>
    <t>附件1</t>
  </si>
  <si>
    <t>新兴县2023年一般公共预算收入调整情况表</t>
  </si>
  <si>
    <t>单位：万元</t>
  </si>
  <si>
    <t>项目</t>
  </si>
  <si>
    <r>
      <rPr>
        <b/>
        <sz val="12"/>
        <color rgb="FF000000"/>
        <rFont val="Times New Roman"/>
        <charset val="134"/>
      </rPr>
      <t>2023</t>
    </r>
    <r>
      <rPr>
        <b/>
        <sz val="12"/>
        <color rgb="FF000000"/>
        <rFont val="宋体"/>
        <charset val="134"/>
      </rPr>
      <t>年安排数</t>
    </r>
  </si>
  <si>
    <t>调整数</t>
  </si>
  <si>
    <t>与年初安排对比</t>
  </si>
  <si>
    <t>说明</t>
  </si>
  <si>
    <t>增、减额</t>
  </si>
  <si>
    <r>
      <rPr>
        <b/>
        <sz val="12"/>
        <rFont val="宋体"/>
        <charset val="134"/>
      </rPr>
      <t>增、减</t>
    </r>
    <r>
      <rPr>
        <b/>
        <sz val="12"/>
        <rFont val="Times New Roman"/>
        <charset val="134"/>
      </rPr>
      <t>%</t>
    </r>
  </si>
  <si>
    <t xml:space="preserve">  税收收入</t>
  </si>
  <si>
    <t>调整数比2022年快报数91359万元增长2.24%</t>
  </si>
  <si>
    <r>
      <rPr>
        <sz val="11"/>
        <rFont val="Times New Roman"/>
        <charset val="134"/>
      </rPr>
      <t xml:space="preserve">            </t>
    </r>
    <r>
      <rPr>
        <sz val="11"/>
        <rFont val="宋体"/>
        <charset val="134"/>
      </rPr>
      <t>增值税</t>
    </r>
  </si>
  <si>
    <r>
      <rPr>
        <sz val="11"/>
        <rFont val="Times New Roman"/>
        <charset val="134"/>
      </rPr>
      <t xml:space="preserve">            </t>
    </r>
    <r>
      <rPr>
        <sz val="11"/>
        <rFont val="宋体"/>
        <charset val="134"/>
      </rPr>
      <t>企业所得税</t>
    </r>
  </si>
  <si>
    <r>
      <rPr>
        <sz val="11"/>
        <rFont val="Times New Roman"/>
        <charset val="134"/>
      </rPr>
      <t xml:space="preserve">            </t>
    </r>
    <r>
      <rPr>
        <sz val="11"/>
        <rFont val="宋体"/>
        <charset val="134"/>
      </rPr>
      <t>个人所得税</t>
    </r>
  </si>
  <si>
    <r>
      <rPr>
        <sz val="11"/>
        <rFont val="Times New Roman"/>
        <charset val="134"/>
      </rPr>
      <t xml:space="preserve">            </t>
    </r>
    <r>
      <rPr>
        <sz val="11"/>
        <rFont val="宋体"/>
        <charset val="134"/>
      </rPr>
      <t>耕地占用税和契税</t>
    </r>
  </si>
  <si>
    <r>
      <rPr>
        <sz val="11"/>
        <rFont val="宋体"/>
        <charset val="134"/>
      </rPr>
      <t xml:space="preserve">      </t>
    </r>
    <r>
      <rPr>
        <sz val="11"/>
        <rFont val="宋体"/>
        <charset val="134"/>
      </rPr>
      <t>其他各税</t>
    </r>
  </si>
  <si>
    <t xml:space="preserve">  非税收入</t>
  </si>
  <si>
    <t xml:space="preserve">调整数比2022年快报数54377万元下降3.49% </t>
  </si>
  <si>
    <t xml:space="preserve">      专项收入</t>
  </si>
  <si>
    <t xml:space="preserve">      行政事业性收费收入</t>
  </si>
  <si>
    <t xml:space="preserve">      罚没收入</t>
  </si>
  <si>
    <t xml:space="preserve">      国有资本经营收入</t>
  </si>
  <si>
    <t xml:space="preserve">      国有资源(资产)有偿使用</t>
  </si>
  <si>
    <t xml:space="preserve">      捐赠收入</t>
  </si>
  <si>
    <t xml:space="preserve">      政府住房基金收入</t>
  </si>
  <si>
    <t xml:space="preserve">      其他收入</t>
  </si>
  <si>
    <t>一般公共预算收入合计</t>
  </si>
  <si>
    <t>调整数比2022年快报数145736万元增长0.1%</t>
  </si>
  <si>
    <t xml:space="preserve">  上级补助收入(含税收返还)</t>
  </si>
  <si>
    <t xml:space="preserve">  上年结转结余</t>
  </si>
  <si>
    <t xml:space="preserve">  调入资金</t>
  </si>
  <si>
    <t xml:space="preserve">  债务转贷收入</t>
  </si>
  <si>
    <t>主要是新增一般债券8000万元和再融资一般债券资金32213万元</t>
  </si>
  <si>
    <t xml:space="preserve">  动用预算稳定调节基金</t>
  </si>
  <si>
    <t xml:space="preserve">  地区间援助收入</t>
  </si>
  <si>
    <t>一般公共预算收入总计</t>
  </si>
  <si>
    <t>附件2</t>
  </si>
  <si>
    <t>新兴县2023年一般公共预算支出调整情况表</t>
  </si>
  <si>
    <t xml:space="preserve">    一般公共服务支出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</si>
  <si>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</si>
  <si>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</si>
  <si>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</si>
  <si>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</si>
  <si>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</si>
  <si>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</si>
  <si>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</si>
  <si>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</si>
  <si>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</si>
  <si>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</si>
  <si>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</si>
  <si>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</si>
  <si>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</si>
  <si>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</si>
  <si>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</si>
  <si>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</si>
  <si>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</si>
  <si>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</si>
  <si>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r>
      <rPr>
        <sz val="12"/>
        <rFont val="宋体"/>
        <charset val="134"/>
      </rPr>
      <t xml:space="preserve"> </t>
    </r>
    <r>
      <rPr>
        <sz val="12"/>
        <rFont val="宋体"/>
        <charset val="134"/>
      </rPr>
      <t xml:space="preserve">   </t>
    </r>
    <r>
      <rPr>
        <sz val="12"/>
        <rFont val="宋体"/>
        <charset val="134"/>
      </rPr>
      <t>灾害防治及应急管理支出</t>
    </r>
  </si>
  <si>
    <t xml:space="preserve">    预备费</t>
  </si>
  <si>
    <t xml:space="preserve">    其他支出</t>
  </si>
  <si>
    <t xml:space="preserve">    债务付息支出</t>
  </si>
  <si>
    <t xml:space="preserve">    债务发行费用支出</t>
  </si>
  <si>
    <t>一般公共预算支出合计</t>
  </si>
  <si>
    <t>调整数比2022年快报数415386万元增长11.73%</t>
  </si>
  <si>
    <t xml:space="preserve">    上解支出</t>
  </si>
  <si>
    <t xml:space="preserve">    调出资金</t>
  </si>
  <si>
    <t xml:space="preserve">    安排预算稳定调节基金</t>
  </si>
  <si>
    <t xml:space="preserve">    债务还本支出</t>
  </si>
  <si>
    <r>
      <rPr>
        <sz val="12"/>
        <rFont val="宋体"/>
        <charset val="134"/>
      </rPr>
      <t xml:space="preserve"> </t>
    </r>
    <r>
      <rPr>
        <sz val="12"/>
        <rFont val="宋体"/>
        <charset val="134"/>
      </rPr>
      <t xml:space="preserve">   年终结转结余</t>
    </r>
  </si>
  <si>
    <t>一般公共预算支出总计</t>
  </si>
  <si>
    <t>附件3</t>
  </si>
  <si>
    <t>新兴县2023年政府性基金收入调整情况表</t>
  </si>
  <si>
    <r>
      <rPr>
        <sz val="12"/>
        <rFont val="宋体"/>
        <charset val="134"/>
      </rPr>
      <t xml:space="preserve"> </t>
    </r>
    <r>
      <rPr>
        <sz val="12"/>
        <rFont val="宋体"/>
        <charset val="134"/>
      </rPr>
      <t xml:space="preserve">   </t>
    </r>
    <r>
      <rPr>
        <sz val="12"/>
        <rFont val="宋体"/>
        <charset val="134"/>
      </rPr>
      <t>国家电影事业发展专项资金相关收入</t>
    </r>
  </si>
  <si>
    <r>
      <rPr>
        <sz val="12"/>
        <rFont val="宋体"/>
        <charset val="134"/>
      </rPr>
      <t xml:space="preserve"> </t>
    </r>
    <r>
      <rPr>
        <sz val="12"/>
        <rFont val="宋体"/>
        <charset val="134"/>
      </rPr>
      <t xml:space="preserve">   </t>
    </r>
    <r>
      <rPr>
        <sz val="12"/>
        <rFont val="宋体"/>
        <charset val="134"/>
      </rPr>
      <t>大中型水库移民后期扶持基金收入</t>
    </r>
  </si>
  <si>
    <r>
      <rPr>
        <sz val="12"/>
        <rFont val="宋体"/>
        <charset val="134"/>
      </rPr>
      <t xml:space="preserve"> </t>
    </r>
    <r>
      <rPr>
        <sz val="12"/>
        <rFont val="宋体"/>
        <charset val="134"/>
      </rPr>
      <t xml:space="preserve">   </t>
    </r>
    <r>
      <rPr>
        <sz val="12"/>
        <rFont val="宋体"/>
        <charset val="134"/>
      </rPr>
      <t>小型水库移民扶助基金相关收入</t>
    </r>
  </si>
  <si>
    <t xml:space="preserve">    农业土地开发资金收入</t>
  </si>
  <si>
    <t xml:space="preserve">    国有土地使用权出让金收入</t>
  </si>
  <si>
    <r>
      <rPr>
        <sz val="12"/>
        <rFont val="宋体"/>
        <charset val="134"/>
      </rPr>
      <t xml:space="preserve"> </t>
    </r>
    <r>
      <rPr>
        <sz val="12"/>
        <rFont val="宋体"/>
        <charset val="134"/>
      </rPr>
      <t xml:space="preserve">   </t>
    </r>
    <r>
      <rPr>
        <sz val="12"/>
        <rFont val="宋体"/>
        <charset val="134"/>
      </rPr>
      <t>大中型水库库区基金相关收入</t>
    </r>
  </si>
  <si>
    <t xml:space="preserve">    彩票公益金收入</t>
  </si>
  <si>
    <t xml:space="preserve">    城市基础设施配套费收入</t>
  </si>
  <si>
    <t xml:space="preserve">    污水处理费收入</t>
  </si>
  <si>
    <t xml:space="preserve">    其他政府性基金收入</t>
  </si>
  <si>
    <t>政府性基金预算收入</t>
  </si>
  <si>
    <t xml:space="preserve">    基金补助收入</t>
  </si>
  <si>
    <t xml:space="preserve">    调入资金</t>
  </si>
  <si>
    <t>主要是收回存量资金调入到政府性基金预算统筹使用</t>
  </si>
  <si>
    <t xml:space="preserve">    债务转贷收入</t>
  </si>
  <si>
    <t>主要是新增专项债券138000万元和再融资专项债券16900万元</t>
  </si>
  <si>
    <t xml:space="preserve">    上年结余</t>
  </si>
  <si>
    <t>政府性基金预算收入总计</t>
  </si>
  <si>
    <t>附件4</t>
  </si>
  <si>
    <t>新兴县2023年政府性基金支出调整情况表</t>
  </si>
  <si>
    <t>政府性基金预算支出合计</t>
  </si>
  <si>
    <t xml:space="preserve">    年终结转结余</t>
  </si>
  <si>
    <t>政府性基金预算支出总计</t>
  </si>
  <si>
    <t>附件5</t>
  </si>
  <si>
    <t>新兴县2023年国有资本经营性收入调整情况表</t>
  </si>
  <si>
    <t>科目编码</t>
  </si>
  <si>
    <t>科目名称</t>
  </si>
  <si>
    <t>预算数</t>
  </si>
  <si>
    <t>备注</t>
  </si>
  <si>
    <r>
      <rPr>
        <b/>
        <sz val="12"/>
        <color indexed="8"/>
        <rFont val="宋体"/>
        <charset val="134"/>
      </rPr>
      <t>增、减</t>
    </r>
    <r>
      <rPr>
        <b/>
        <sz val="12"/>
        <rFont val="Times New Roman"/>
        <charset val="134"/>
      </rPr>
      <t>%</t>
    </r>
  </si>
  <si>
    <r>
      <rPr>
        <b/>
        <sz val="12"/>
        <color indexed="8"/>
        <rFont val="Times New Roman"/>
        <charset val="134"/>
      </rPr>
      <t xml:space="preserve"> </t>
    </r>
    <r>
      <rPr>
        <b/>
        <sz val="12"/>
        <rFont val="宋体"/>
        <charset val="134"/>
      </rPr>
      <t>一、国有资本经营收入</t>
    </r>
  </si>
  <si>
    <t xml:space="preserve">   利润收入</t>
  </si>
  <si>
    <t xml:space="preserve">   股利、股息收入</t>
  </si>
  <si>
    <t xml:space="preserve">   产权转让收入</t>
  </si>
  <si>
    <t xml:space="preserve">   清算收入</t>
  </si>
  <si>
    <t>二、转移性收入</t>
  </si>
  <si>
    <t>收入总计</t>
  </si>
  <si>
    <t>附件6</t>
  </si>
  <si>
    <t>新兴县2023年国有资本经营性支出调整情况表</t>
  </si>
  <si>
    <t>科目名称（填列至项级科目）</t>
  </si>
  <si>
    <t>一、国有资本经营预算支出</t>
  </si>
  <si>
    <t xml:space="preserve">  解决历史遗留问题及改革成本支出</t>
  </si>
  <si>
    <t xml:space="preserve">  国有企业资本金注入</t>
  </si>
  <si>
    <t xml:space="preserve">  国有企业政策性补贴</t>
  </si>
  <si>
    <t xml:space="preserve">  其他国有资本经营预算支出</t>
  </si>
  <si>
    <t>二、调出资金</t>
  </si>
  <si>
    <t>支出合计</t>
  </si>
  <si>
    <t>附件7</t>
  </si>
  <si>
    <t>新兴县2023年社会保险基金调整情况表</t>
  </si>
  <si>
    <t>其中：</t>
  </si>
  <si>
    <t>城乡居民基本养老保险基金</t>
  </si>
  <si>
    <t>机关事业单位基本养老保险基金</t>
  </si>
  <si>
    <t>机关事业养老保险职业年金</t>
  </si>
  <si>
    <t>一、收入</t>
  </si>
  <si>
    <t xml:space="preserve">    其中： 1、保险费收入</t>
  </si>
  <si>
    <t xml:space="preserve">           2、利息收入</t>
  </si>
  <si>
    <t xml:space="preserve">           3、财政补贴收入</t>
  </si>
  <si>
    <t xml:space="preserve">           4、委托投资收益</t>
  </si>
  <si>
    <t xml:space="preserve">           5、其他收入</t>
  </si>
  <si>
    <t xml:space="preserve">           6、转移收入</t>
  </si>
  <si>
    <t xml:space="preserve">           7、中央调剂资金收入（省级专用）</t>
  </si>
  <si>
    <t xml:space="preserve">           8、中央调剂基金收入（中央专用)</t>
  </si>
  <si>
    <t xml:space="preserve">           9、下级上解收入</t>
  </si>
  <si>
    <t xml:space="preserve">           10、上级补助收入</t>
  </si>
  <si>
    <t>二、支出</t>
  </si>
  <si>
    <t xml:space="preserve">    其中： 1、社会保险待遇支出</t>
  </si>
  <si>
    <t xml:space="preserve">           2、其他支出</t>
  </si>
  <si>
    <t xml:space="preserve">           3、转移支出</t>
  </si>
  <si>
    <t xml:space="preserve">           4、中央调剂基金支出（中央专用）</t>
  </si>
  <si>
    <t xml:space="preserve">           5、中央调剂资金支出（省级专用）</t>
  </si>
  <si>
    <t xml:space="preserve">           6、上解上级支出</t>
  </si>
  <si>
    <t>三、本年收支结余</t>
  </si>
  <si>
    <t>四、年末滚存结余</t>
  </si>
  <si>
    <t>备注：由于企业职工基本养老保险基金、职工基本医疗保险(含生育保险)基金、城乡居民基本医疗保险基金、工伤保险基金、失业保险基金、城乡居民基本养老保险基金已实行省级或市级统筹，预决算由市级编制，实行市级统收统支。另外机关事业养老保险职业年金实行省级统筹，县级负责代收，资金全部上解省级，因此我县本级不再单独反映上述几个基金种类。我县县级社会保险基金仅包含机关事业单位基本养老保险基金。</t>
  </si>
  <si>
    <t>附件8</t>
  </si>
  <si>
    <t>新兴县2023年地方政府新增债券资金安排情况表</t>
  </si>
  <si>
    <t>序号</t>
  </si>
  <si>
    <t>单位</t>
  </si>
  <si>
    <t>项目名称</t>
  </si>
  <si>
    <t>科目</t>
  </si>
  <si>
    <t>债券金额</t>
  </si>
  <si>
    <t>债券类型</t>
  </si>
  <si>
    <t>新兴县住房和城乡建设局</t>
  </si>
  <si>
    <t>新兴县老城区升级改造项目</t>
  </si>
  <si>
    <t>其他地方自行试点项目收益专项债券收入安排的支出</t>
  </si>
  <si>
    <t>其他专项债券</t>
  </si>
  <si>
    <t>1-1</t>
  </si>
  <si>
    <t>新兴县城市管理事务中心</t>
  </si>
  <si>
    <t>新兴县惠中路（惠能中学）水浸黑点及污水整治项目</t>
  </si>
  <si>
    <t>1-2</t>
  </si>
  <si>
    <t>新兴县城区旧城活化改造项目（二期）</t>
  </si>
  <si>
    <t>新兴县城镇老旧小区改造工程</t>
  </si>
  <si>
    <t>2-1</t>
  </si>
  <si>
    <t>新兴县城镇老旧小区改造工程（上较场小区）</t>
  </si>
  <si>
    <t>2-2</t>
  </si>
  <si>
    <t>新兴县城镇老旧小区改造工程（下较场小区）</t>
  </si>
  <si>
    <t>2-3</t>
  </si>
  <si>
    <t>新兴县城镇老旧小区改造工程（洲盾邨小区）</t>
  </si>
  <si>
    <t>2-4</t>
  </si>
  <si>
    <t>新兴县城镇老旧小区改造工程（镇东苑小区、镇西苑小区、水泥新邨小区）</t>
  </si>
  <si>
    <t>新兴县环境卫生基础设施扩容提质项目</t>
  </si>
  <si>
    <t>3-1</t>
  </si>
  <si>
    <t>新兴县建筑余泥渣土受纳场项目</t>
  </si>
  <si>
    <t>3-2</t>
  </si>
  <si>
    <t>新兴县生活垃圾无害化处理场（二期）工程</t>
  </si>
  <si>
    <t>3-3</t>
  </si>
  <si>
    <t>新兴县县城东部生活污水管网建设工程</t>
  </si>
  <si>
    <t>4</t>
  </si>
  <si>
    <t>新兴县老城区排污、排水基础设施补短板工程</t>
  </si>
  <si>
    <t>4-1</t>
  </si>
  <si>
    <t>新兴县交通运输局</t>
  </si>
  <si>
    <t>新兴县虹桥出水口北延排渠建设工程</t>
  </si>
  <si>
    <t>4-2</t>
  </si>
  <si>
    <t>新兴县国有资产事务中心</t>
  </si>
  <si>
    <t>新兴县越王湖北入口广场及道路配套建设工程</t>
  </si>
  <si>
    <t>新兴县城区第二污水处理厂及配套管网工程</t>
  </si>
  <si>
    <t>5-1</t>
  </si>
  <si>
    <t>5-2</t>
  </si>
  <si>
    <t>新兴县城区第二污水处理厂（新址）新增管网、道路及场地平整工程</t>
  </si>
  <si>
    <t>新兴县卫生健康局</t>
  </si>
  <si>
    <t>新兴县第三人民医院建设项目</t>
  </si>
  <si>
    <t>新兴县中医院</t>
  </si>
  <si>
    <t>新兴县中医院易地新建项目</t>
  </si>
  <si>
    <t>新兴县妇幼保健院</t>
  </si>
  <si>
    <t>新兴县妇幼保健计划生育服务中心扩建项目</t>
  </si>
  <si>
    <t>新兴县人民医院</t>
  </si>
  <si>
    <t>新兴县人民医院易地新建工程（后续）及配套设施项目</t>
  </si>
  <si>
    <t>9-1</t>
  </si>
  <si>
    <t>新兴县人民医院易地新建工程（后续）</t>
  </si>
  <si>
    <t>9-2</t>
  </si>
  <si>
    <t>新兴县人民医院信息化建设项目</t>
  </si>
  <si>
    <t>9-3</t>
  </si>
  <si>
    <t>新兴县人民医院搬迁运营设备设施项目</t>
  </si>
  <si>
    <t>10</t>
  </si>
  <si>
    <t>新兴县人民医院易地新建项目（二期）及配套设施项目</t>
  </si>
  <si>
    <t>10-1</t>
  </si>
  <si>
    <t>新兴县人民医院易地新建工程（二期）项目</t>
  </si>
  <si>
    <t>广东禅文化创意产业园管委会</t>
  </si>
  <si>
    <t>云浮禅文化产业园核心区及景区配套基础设施项目</t>
  </si>
  <si>
    <t>11-1</t>
  </si>
  <si>
    <t>新兴县水台镇人民政府</t>
  </si>
  <si>
    <t>新兴县云水台文旅基础设施配套建设项目</t>
  </si>
  <si>
    <t>新兴县教育局</t>
  </si>
  <si>
    <t>新兴县翔顺育才学校附属幼儿园工程</t>
  </si>
  <si>
    <t>13</t>
  </si>
  <si>
    <t>新兴县城区公办幼儿园建设项目</t>
  </si>
  <si>
    <t>13-1</t>
  </si>
  <si>
    <t>新兴县城区公办幼儿园建设项目—新兴县新城镇第一幼儿园迁建工程项目</t>
  </si>
  <si>
    <t>13-2</t>
  </si>
  <si>
    <t>新兴县城区公办幼儿园建设项目—新兴县翔顺敏行小学附属幼儿园建设工程项目</t>
  </si>
  <si>
    <t>云浮市生态环境局新兴分局</t>
  </si>
  <si>
    <t>新兴县镇村生活污水处理设施建设项目</t>
  </si>
  <si>
    <t>14-1</t>
  </si>
  <si>
    <t>新兴县车岗镇人民政府</t>
  </si>
  <si>
    <t>车岗圩镇（文化广场X431片区）污水管网建设工程</t>
  </si>
  <si>
    <t>14-2</t>
  </si>
  <si>
    <t>新兴县六祖镇人民政府</t>
  </si>
  <si>
    <t>新兴县六祖镇农村生态净水工程（四期）</t>
  </si>
  <si>
    <t>14-3</t>
  </si>
  <si>
    <t>新兴县东成镇人民政府</t>
  </si>
  <si>
    <t>新兴县东成镇圩湿地公园及管网工程</t>
  </si>
  <si>
    <t>14-4</t>
  </si>
  <si>
    <t>新兴县天堂镇人民政府</t>
  </si>
  <si>
    <t>天堂镇2019年村级生活污水处理设施建设工程</t>
  </si>
  <si>
    <t>14-5</t>
  </si>
  <si>
    <t>新兴县河头镇人民政府</t>
  </si>
  <si>
    <t>新兴县河头镇生活污水处理工程（镇级）</t>
  </si>
  <si>
    <t>14-6</t>
  </si>
  <si>
    <t>新兴县簕竹镇人民政府</t>
  </si>
  <si>
    <t>簕竹镇村一级生活污水处理及管网系统工程</t>
  </si>
  <si>
    <t>14-7</t>
  </si>
  <si>
    <t>新兴县簕竹镇圩镇生活污水处理及管网系统工程</t>
  </si>
  <si>
    <t>15</t>
  </si>
  <si>
    <t>新兴县自然资源局</t>
  </si>
  <si>
    <t>云浮市新兴县2021-2022年度城乡建设用地增减挂钩、垦造水田等土地开发整理项目</t>
  </si>
  <si>
    <t>15-1</t>
  </si>
  <si>
    <t>新兴县自然资源服务中心</t>
  </si>
  <si>
    <t>新兴县城乡建设用地增减挂钩试点车岗镇项目（2021-2023年）等9个拆旧区复垦项目</t>
  </si>
  <si>
    <t>15-2</t>
  </si>
  <si>
    <t>2021年度云浮市新兴县车岗镇郎头村垦造水田项目等7个垦造水田项目</t>
  </si>
  <si>
    <t>15-3</t>
  </si>
  <si>
    <t>2022年度云浮市新兴县簕竹镇良洞（等2个）村垦造水田项目等5个垦造水田项目</t>
  </si>
  <si>
    <t>16</t>
  </si>
  <si>
    <t>佛山顺德（云浮新兴新成）产业转移工业园管理委员会</t>
  </si>
  <si>
    <t>新兴县新成工业园东园稔村片区基础设施建设工程</t>
  </si>
  <si>
    <t>17</t>
  </si>
  <si>
    <t>新兴县新成工业园北园三期基础设施建设工程西片区及其附属工程</t>
  </si>
  <si>
    <t>17-1</t>
  </si>
  <si>
    <t>新兴县新成工业园北园三期基础设施建设工程西片区</t>
  </si>
  <si>
    <t>17-2</t>
  </si>
  <si>
    <t>新兴县新成工业园北园三期北片区区域内高压线迁改工程</t>
  </si>
  <si>
    <t>新成工业园东园东成片区基础设施建设工程</t>
  </si>
  <si>
    <t>18-1</t>
  </si>
  <si>
    <t>新兴县新成工业园•东园（东成片区）基础设施建设工程（一期）</t>
  </si>
  <si>
    <t>18-2</t>
  </si>
  <si>
    <t>新兴县新成工业园东园东成片区基础设施建设工程二期</t>
  </si>
  <si>
    <t>18-3</t>
  </si>
  <si>
    <t>新兴县新成工业园东园污水处理厂项目</t>
  </si>
  <si>
    <t>18-4</t>
  </si>
  <si>
    <t>新兴县交通运输服务中心</t>
  </si>
  <si>
    <t>江罗高速东成互通立交连接线扩建工程</t>
  </si>
  <si>
    <t>18-5</t>
  </si>
  <si>
    <t>云浮新成工业园东园麟凤桥、骑龙桥建设工程</t>
  </si>
  <si>
    <t>18-6</t>
  </si>
  <si>
    <t>新兴县新成工业园东园园区道路新建工程</t>
  </si>
  <si>
    <t>新兴县新成工业园北园基础设施建设工程</t>
  </si>
  <si>
    <t>19-1</t>
  </si>
  <si>
    <t>新兴县新成工业园经四路道路工程</t>
  </si>
  <si>
    <t>19-2</t>
  </si>
  <si>
    <t>新兴县新成工业园北园01-01地块平整及新顺大道道路建设工程</t>
  </si>
  <si>
    <t>19-3</t>
  </si>
  <si>
    <t>新兴县新成工业园北园三期基础设施建设工程北片区</t>
  </si>
  <si>
    <t>19-4</t>
  </si>
  <si>
    <t>新兴县新成工业园北三东163+505外排渠连接工程</t>
  </si>
  <si>
    <t>19-5</t>
  </si>
  <si>
    <t>新兴县新成工业园北园三期人行道及电力管沟工程</t>
  </si>
  <si>
    <t>19-6</t>
  </si>
  <si>
    <t>新兴县供水管理中心</t>
  </si>
  <si>
    <t>新兴县新成产业集聚区及供水主管线路周边引水工程</t>
  </si>
  <si>
    <t>19-7</t>
  </si>
  <si>
    <t>新兴县新成产业集聚区（北园）泵房连接管工程</t>
  </si>
  <si>
    <t>19-8</t>
  </si>
  <si>
    <t>新兴县公路事务中心</t>
  </si>
  <si>
    <t>云浮市新兴县S276线黄岗立交桥危桥改造工程</t>
  </si>
  <si>
    <t>19-9</t>
  </si>
  <si>
    <t>清云高速车岗连接线至西二环（万洋众创城至联群大桥段）新建工程</t>
  </si>
  <si>
    <t>19-10</t>
  </si>
  <si>
    <t>清云高速车岗连接线至西二环（万洋众创城至联群大桥段）新建工程上跨广茂铁路跨线桥工程</t>
  </si>
  <si>
    <t>20</t>
  </si>
  <si>
    <t>新兴县新成工业园东园东成片区三期配套设施工程及其附属工程</t>
  </si>
  <si>
    <t>20-1</t>
  </si>
  <si>
    <t>新兴县水务局</t>
  </si>
  <si>
    <t>新兴县廻龙河未达标水体综合整治工程</t>
  </si>
  <si>
    <t>新兴县二环路建设工程</t>
  </si>
  <si>
    <t>公路建设</t>
  </si>
  <si>
    <t>一般债券</t>
  </si>
  <si>
    <t>21-1</t>
  </si>
  <si>
    <t>新兴县二环路东段工程（省道S113线县城段改建工程）</t>
  </si>
  <si>
    <t>21-2</t>
  </si>
  <si>
    <t>新兴县二环路东段工程（省道S113线县城段改建工程）新洲大道至沿江北路（K0+000-K0+600)段春节期间临时通车项目</t>
  </si>
  <si>
    <t>21-3</t>
  </si>
  <si>
    <t>新兴县二环路东段工程都吉大桥至沿江北路平面交叉口交通信号系统和电子警察系统项目</t>
  </si>
  <si>
    <t>21-4</t>
  </si>
  <si>
    <t>新兴县二环路西段工程（省道S276线县城段改建工程）</t>
  </si>
  <si>
    <t>22</t>
  </si>
  <si>
    <t>新兴县城北学校（新兴县翔顺敏行小学）建设项目</t>
  </si>
  <si>
    <t>小学教育</t>
  </si>
  <si>
    <t>合计</t>
  </si>
  <si>
    <t>附件9</t>
  </si>
  <si>
    <t>新兴县2023年再融资债券项目情况表</t>
  </si>
  <si>
    <t>债券名称</t>
  </si>
  <si>
    <t>用于偿还的债券/项目名称</t>
  </si>
  <si>
    <t>债券额度</t>
  </si>
  <si>
    <t>2023年广东省地方政府再融资一般债券（一期）--2023年广东省政府一般债券（二期）</t>
  </si>
  <si>
    <t>用于偿还2016年广东省政府一般债券（三期）本金</t>
  </si>
  <si>
    <t>地方政府一般债券还本支出</t>
  </si>
  <si>
    <t>2023年广东省地方政府再融资一般债券（二期）--2023年广东省政府一般债券（四期）</t>
  </si>
  <si>
    <t>用于偿还2016年广东省政府一般债券（七期）、2018年广东省政府一般债券（一期）、2016年广东省政府定向承销发行的置换一般债券（三期）</t>
  </si>
  <si>
    <t>2023年广东省地方政府再融资一般债券（三期）--2023年广东省政府一般债券（五期）</t>
  </si>
  <si>
    <t>用于偿还2018年广东省政府定向承销发行的置换一般债券（二期）</t>
  </si>
  <si>
    <t>2023年广东省地方政府再融资一般债券（四期）--2023年广东省政府一般债券（六期）</t>
  </si>
  <si>
    <t>用于偿还2016年广东省政府一般债券（十一期）</t>
  </si>
  <si>
    <t>2023年广东省地方政府再融资专项债券（三期）--2023年广东省政府专项债券（二十期）</t>
  </si>
  <si>
    <t>用于偿还2016年广东省政府专项债券（八期）、2018年广东省政府专项债券（二期）</t>
  </si>
  <si>
    <t>国有土地使用权出让金债务还本支出</t>
  </si>
  <si>
    <t>专项债券</t>
  </si>
  <si>
    <t>2023年广东省地方政府再融资一般债券（七期）--2023年广东省政府一般债</t>
  </si>
  <si>
    <t>用于偿还2016年广东省政府一般债券（十五期）</t>
  </si>
  <si>
    <t>2023年广东省地方政府再融资专项债券（四期）--2023年广东省政府专项债券（三十一期）</t>
  </si>
  <si>
    <t>用于偿还2016年广东省政府专项债券（十一期）</t>
  </si>
  <si>
    <t>2023年广东省地方政府再融资专项债券（五期）--2023年广东省政府专项债券（三十二期）</t>
  </si>
  <si>
    <t>用于偿还2018年广东省土地储备专项债券（一期）</t>
  </si>
  <si>
    <t>土地储备专项债券还本支出</t>
  </si>
  <si>
    <t>2023年广东省地方政府再融资一般债券（九期）--2023年广东省政府一般债券（十四期）</t>
  </si>
  <si>
    <t>用于偿还2018年广东省政府一般债券（七期）</t>
  </si>
  <si>
    <t>2023年广东省地方政府再融资专项债券（十三期）--2023年广东省政府专项债券（六十二期）</t>
  </si>
  <si>
    <t>用于偿还2016年广东省政府专项债券（十四期）置换债部分、2016年广东省政府专项债券（十七期）、2016年广东省政府定向承销发行的置换专项债券（八期）</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</si>
</sst>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 numFmtId="179" formatCode="#,##0_ "/>
    <numFmt numFmtId="180" formatCode="0.00_ "/>
  </numFmts>
  <fonts count="67">
    <font>
      <sz val="12"/>
      <name val="宋体"/>
      <charset val="134"/>
    </font>
    <font>
      <sz val="10"/>
      <color theme="1"/>
      <name val="Arial"/>
      <charset val="134"/>
    </font>
    <font>
      <sz val="12"/>
      <color theme="1"/>
      <name val="宋体"/>
      <charset val="134"/>
    </font>
    <font>
      <b/>
      <sz val="18"/>
      <color theme="1"/>
      <name val="宋体"/>
      <charset val="134"/>
      <scheme val="major"/>
    </font>
    <font>
      <b/>
      <sz val="26"/>
      <color theme="1"/>
      <name val="宋体"/>
      <charset val="134"/>
      <scheme val="major"/>
    </font>
    <font>
      <b/>
      <sz val="10"/>
      <color theme="1"/>
      <name val="宋体"/>
      <charset val="134"/>
      <scheme val="major"/>
    </font>
    <font>
      <b/>
      <sz val="14"/>
      <color theme="1"/>
      <name val="宋体"/>
      <charset val="134"/>
      <scheme val="minor"/>
    </font>
    <font>
      <sz val="14"/>
      <color theme="1"/>
      <name val="宋体"/>
      <charset val="134"/>
      <scheme val="minor"/>
    </font>
    <font>
      <sz val="14"/>
      <color theme="1"/>
      <name val="宋体"/>
      <charset val="134"/>
    </font>
    <font>
      <b/>
      <sz val="12"/>
      <name val="宋体"/>
      <charset val="134"/>
    </font>
    <font>
      <b/>
      <sz val="10"/>
      <color theme="1"/>
      <name val="宋体"/>
      <charset val="134"/>
      <scheme val="minor"/>
    </font>
    <font>
      <sz val="10"/>
      <color theme="1"/>
      <name val="宋体"/>
      <charset val="134"/>
      <scheme val="minor"/>
    </font>
    <font>
      <sz val="11"/>
      <color theme="1"/>
      <name val="宋体"/>
      <charset val="134"/>
      <scheme val="minor"/>
    </font>
    <font>
      <b/>
      <sz val="11"/>
      <color theme="1"/>
      <name val="宋体"/>
      <charset val="134"/>
      <scheme val="minor"/>
    </font>
    <font>
      <b/>
      <sz val="12"/>
      <color theme="1"/>
      <name val="宋体"/>
      <charset val="134"/>
      <scheme val="minor"/>
    </font>
    <font>
      <sz val="12"/>
      <color theme="1"/>
      <name val="宋体"/>
      <charset val="134"/>
      <scheme val="minor"/>
    </font>
    <font>
      <b/>
      <sz val="18"/>
      <color theme="1"/>
      <name val="宋体"/>
      <charset val="134"/>
      <scheme val="minor"/>
    </font>
    <font>
      <b/>
      <sz val="14"/>
      <color theme="1"/>
      <name val="黑体"/>
      <charset val="134"/>
    </font>
    <font>
      <b/>
      <sz val="14"/>
      <color theme="1"/>
      <name val="宋体"/>
      <charset val="134"/>
    </font>
    <font>
      <sz val="14"/>
      <name val="宋体"/>
      <charset val="134"/>
    </font>
    <font>
      <b/>
      <sz val="14"/>
      <name val="宋体"/>
      <charset val="134"/>
    </font>
    <font>
      <b/>
      <sz val="14"/>
      <name val="黑体"/>
      <charset val="134"/>
    </font>
    <font>
      <sz val="18"/>
      <name val="宋体"/>
      <charset val="134"/>
    </font>
    <font>
      <b/>
      <sz val="20"/>
      <color theme="1"/>
      <name val="宋体"/>
      <charset val="134"/>
      <scheme val="minor"/>
    </font>
    <font>
      <b/>
      <sz val="12"/>
      <color rgb="FF000000"/>
      <name val="Times New Roman"/>
      <charset val="134"/>
    </font>
    <font>
      <b/>
      <sz val="12"/>
      <color rgb="FF000000"/>
      <name val="宋体"/>
      <charset val="134"/>
    </font>
    <font>
      <b/>
      <sz val="12"/>
      <color indexed="8"/>
      <name val="宋体"/>
      <charset val="134"/>
    </font>
    <font>
      <b/>
      <sz val="14"/>
      <color indexed="8"/>
      <name val="宋体"/>
      <charset val="134"/>
    </font>
    <font>
      <sz val="14"/>
      <color indexed="8"/>
      <name val="宋体"/>
      <charset val="134"/>
    </font>
    <font>
      <sz val="11"/>
      <color indexed="8"/>
      <name val="宋体"/>
      <charset val="134"/>
    </font>
    <font>
      <sz val="12"/>
      <color indexed="8"/>
      <name val="宋体"/>
      <charset val="134"/>
    </font>
    <font>
      <sz val="10"/>
      <color indexed="8"/>
      <name val="宋体"/>
      <charset val="134"/>
    </font>
    <font>
      <b/>
      <sz val="18"/>
      <color indexed="8"/>
      <name val="宋体"/>
      <charset val="134"/>
    </font>
    <font>
      <sz val="9"/>
      <color indexed="8"/>
      <name val="宋体"/>
      <charset val="134"/>
    </font>
    <font>
      <b/>
      <sz val="12"/>
      <color indexed="8"/>
      <name val="Times New Roman"/>
      <charset val="134"/>
    </font>
    <font>
      <b/>
      <sz val="18"/>
      <name val="宋体"/>
      <charset val="134"/>
    </font>
    <font>
      <sz val="10"/>
      <name val="宋体"/>
      <charset val="134"/>
    </font>
    <font>
      <sz val="12"/>
      <color indexed="8"/>
      <name val="宋体"/>
      <charset val="134"/>
      <scheme val="minor"/>
    </font>
    <font>
      <sz val="11"/>
      <color rgb="FFFF0000"/>
      <name val="宋体"/>
      <charset val="134"/>
    </font>
    <font>
      <b/>
      <sz val="10"/>
      <name val="宋体"/>
      <charset val="134"/>
    </font>
    <font>
      <sz val="11"/>
      <name val="宋体"/>
      <charset val="134"/>
    </font>
    <font>
      <b/>
      <sz val="12"/>
      <name val="黑体"/>
      <charset val="134"/>
    </font>
    <font>
      <sz val="11"/>
      <name val="宋体"/>
      <charset val="134"/>
      <scheme val="major"/>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color indexed="8"/>
      <name val="宋体"/>
      <charset val="134"/>
      <scheme val="minor"/>
    </font>
    <font>
      <sz val="9"/>
      <name val="宋体"/>
      <charset val="134"/>
    </font>
    <font>
      <b/>
      <sz val="12"/>
      <name val="Times New Roman"/>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2" fontId="12" fillId="0" borderId="0" applyFont="0" applyFill="0" applyBorder="0" applyAlignment="0" applyProtection="0">
      <alignment vertical="center"/>
    </xf>
    <xf numFmtId="0" fontId="44" fillId="5" borderId="0" applyNumberFormat="0" applyBorder="0" applyAlignment="0" applyProtection="0">
      <alignment vertical="center"/>
    </xf>
    <xf numFmtId="0" fontId="45" fillId="6"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44" fillId="7" borderId="0" applyNumberFormat="0" applyBorder="0" applyAlignment="0" applyProtection="0">
      <alignment vertical="center"/>
    </xf>
    <xf numFmtId="0" fontId="46" fillId="8" borderId="0" applyNumberFormat="0" applyBorder="0" applyAlignment="0" applyProtection="0">
      <alignment vertical="center"/>
    </xf>
    <xf numFmtId="43" fontId="0" fillId="0" borderId="0" applyFont="0" applyFill="0" applyBorder="0" applyAlignment="0" applyProtection="0"/>
    <xf numFmtId="0" fontId="47" fillId="9" borderId="0" applyNumberFormat="0" applyBorder="0" applyAlignment="0" applyProtection="0">
      <alignment vertical="center"/>
    </xf>
    <xf numFmtId="0" fontId="48" fillId="0" borderId="0" applyNumberFormat="0" applyFill="0" applyBorder="0" applyAlignment="0" applyProtection="0">
      <alignment vertical="center"/>
    </xf>
    <xf numFmtId="9" fontId="12"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0" borderId="0"/>
    <xf numFmtId="0" fontId="12" fillId="10" borderId="12" applyNumberFormat="0" applyFont="0" applyAlignment="0" applyProtection="0">
      <alignment vertical="center"/>
    </xf>
    <xf numFmtId="0" fontId="47" fillId="11"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52" fillId="0" borderId="0" applyNumberFormat="0" applyFill="0" applyBorder="0" applyAlignment="0" applyProtection="0">
      <alignment vertical="center"/>
    </xf>
    <xf numFmtId="0" fontId="0" fillId="0" borderId="0">
      <alignment vertical="center"/>
    </xf>
    <xf numFmtId="0" fontId="53" fillId="0" borderId="0" applyNumberFormat="0" applyFill="0" applyBorder="0" applyAlignment="0" applyProtection="0">
      <alignment vertical="center"/>
    </xf>
    <xf numFmtId="0" fontId="12" fillId="0" borderId="0">
      <alignment vertical="center"/>
    </xf>
    <xf numFmtId="0" fontId="0" fillId="0" borderId="0">
      <alignment vertical="center"/>
    </xf>
    <xf numFmtId="0" fontId="54" fillId="0" borderId="13" applyNumberFormat="0" applyFill="0" applyAlignment="0" applyProtection="0">
      <alignment vertical="center"/>
    </xf>
    <xf numFmtId="0" fontId="12" fillId="0" borderId="0">
      <alignment vertical="center"/>
    </xf>
    <xf numFmtId="0" fontId="55" fillId="0" borderId="13" applyNumberFormat="0" applyFill="0" applyAlignment="0" applyProtection="0">
      <alignment vertical="center"/>
    </xf>
    <xf numFmtId="0" fontId="47" fillId="12" borderId="0" applyNumberFormat="0" applyBorder="0" applyAlignment="0" applyProtection="0">
      <alignment vertical="center"/>
    </xf>
    <xf numFmtId="0" fontId="50" fillId="0" borderId="14" applyNumberFormat="0" applyFill="0" applyAlignment="0" applyProtection="0">
      <alignment vertical="center"/>
    </xf>
    <xf numFmtId="0" fontId="47" fillId="13" borderId="0" applyNumberFormat="0" applyBorder="0" applyAlignment="0" applyProtection="0">
      <alignment vertical="center"/>
    </xf>
    <xf numFmtId="0" fontId="56" fillId="14" borderId="15" applyNumberFormat="0" applyAlignment="0" applyProtection="0">
      <alignment vertical="center"/>
    </xf>
    <xf numFmtId="0" fontId="57" fillId="14" borderId="11" applyNumberFormat="0" applyAlignment="0" applyProtection="0">
      <alignment vertical="center"/>
    </xf>
    <xf numFmtId="0" fontId="58" fillId="15" borderId="16" applyNumberFormat="0" applyAlignment="0" applyProtection="0">
      <alignment vertical="center"/>
    </xf>
    <xf numFmtId="0" fontId="0" fillId="0" borderId="0"/>
    <xf numFmtId="0" fontId="44" fillId="16" borderId="0" applyNumberFormat="0" applyBorder="0" applyAlignment="0" applyProtection="0">
      <alignment vertical="center"/>
    </xf>
    <xf numFmtId="0" fontId="47" fillId="17" borderId="0" applyNumberFormat="0" applyBorder="0" applyAlignment="0" applyProtection="0">
      <alignment vertical="center"/>
    </xf>
    <xf numFmtId="0" fontId="59" fillId="0" borderId="17" applyNumberFormat="0" applyFill="0" applyAlignment="0" applyProtection="0">
      <alignment vertical="center"/>
    </xf>
    <xf numFmtId="0" fontId="60" fillId="0" borderId="18" applyNumberFormat="0" applyFill="0" applyAlignment="0" applyProtection="0">
      <alignment vertical="center"/>
    </xf>
    <xf numFmtId="0" fontId="61" fillId="18" borderId="0" applyNumberFormat="0" applyBorder="0" applyAlignment="0" applyProtection="0">
      <alignment vertical="center"/>
    </xf>
    <xf numFmtId="0" fontId="0" fillId="0" borderId="0">
      <alignment vertical="center"/>
    </xf>
    <xf numFmtId="0" fontId="62" fillId="19" borderId="0" applyNumberFormat="0" applyBorder="0" applyAlignment="0" applyProtection="0">
      <alignment vertical="center"/>
    </xf>
    <xf numFmtId="0" fontId="44" fillId="20" borderId="0" applyNumberFormat="0" applyBorder="0" applyAlignment="0" applyProtection="0">
      <alignment vertical="center"/>
    </xf>
    <xf numFmtId="0" fontId="47"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12" fillId="0" borderId="0">
      <alignment vertical="center"/>
    </xf>
    <xf numFmtId="0" fontId="44"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7" fillId="30" borderId="0" applyNumberFormat="0" applyBorder="0" applyAlignment="0" applyProtection="0">
      <alignment vertical="center"/>
    </xf>
    <xf numFmtId="0" fontId="44"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12" fillId="0" borderId="0">
      <alignment vertical="center"/>
    </xf>
    <xf numFmtId="0" fontId="44" fillId="34" borderId="0" applyNumberFormat="0" applyBorder="0" applyAlignment="0" applyProtection="0">
      <alignment vertical="center"/>
    </xf>
    <xf numFmtId="0" fontId="47" fillId="35" borderId="0" applyNumberFormat="0" applyBorder="0" applyAlignment="0" applyProtection="0">
      <alignment vertical="center"/>
    </xf>
    <xf numFmtId="0" fontId="12" fillId="0" borderId="0">
      <alignment vertical="center"/>
    </xf>
    <xf numFmtId="0" fontId="0" fillId="0" borderId="0">
      <alignment vertical="center"/>
    </xf>
    <xf numFmtId="0" fontId="29" fillId="0" borderId="0">
      <alignment vertical="center"/>
    </xf>
    <xf numFmtId="0" fontId="12" fillId="0" borderId="0">
      <alignment vertical="center"/>
    </xf>
    <xf numFmtId="0" fontId="63" fillId="0" borderId="0"/>
    <xf numFmtId="0" fontId="12" fillId="0" borderId="0">
      <alignment vertical="center"/>
    </xf>
    <xf numFmtId="43" fontId="64" fillId="0" borderId="0" applyFont="0" applyFill="0" applyBorder="0" applyAlignment="0" applyProtection="0">
      <alignment vertical="center"/>
    </xf>
    <xf numFmtId="0" fontId="12" fillId="0" borderId="0"/>
    <xf numFmtId="0" fontId="29" fillId="0" borderId="0" applyProtection="0">
      <alignment vertical="center"/>
    </xf>
    <xf numFmtId="0" fontId="0" fillId="0" borderId="0" applyProtection="0"/>
    <xf numFmtId="0" fontId="12" fillId="0" borderId="0">
      <alignment vertical="center"/>
    </xf>
    <xf numFmtId="0" fontId="65" fillId="0" borderId="0">
      <alignment vertical="center"/>
    </xf>
    <xf numFmtId="0" fontId="0" fillId="0" borderId="0">
      <alignment vertical="center"/>
    </xf>
    <xf numFmtId="0" fontId="29" fillId="0" borderId="0"/>
  </cellStyleXfs>
  <cellXfs count="190">
    <xf numFmtId="0" fontId="0" fillId="0" borderId="0" xfId="0"/>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right"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41"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41" fontId="6" fillId="0" borderId="4" xfId="0" applyNumberFormat="1" applyFont="1" applyFill="1" applyBorder="1" applyAlignment="1">
      <alignment horizontal="right" vertical="center" wrapText="1"/>
    </xf>
    <xf numFmtId="0" fontId="9" fillId="0" borderId="0" xfId="20" applyFont="1">
      <alignment vertical="center"/>
    </xf>
    <xf numFmtId="0" fontId="10" fillId="0" borderId="0" xfId="56" applyFont="1" applyFill="1" applyBorder="1" applyAlignment="1">
      <alignment vertical="center" wrapText="1"/>
    </xf>
    <xf numFmtId="0" fontId="11" fillId="2" borderId="0" xfId="56" applyFont="1" applyFill="1" applyBorder="1" applyAlignment="1">
      <alignment vertical="center" wrapText="1"/>
    </xf>
    <xf numFmtId="0" fontId="12" fillId="2" borderId="0" xfId="56" applyFont="1" applyFill="1" applyBorder="1" applyAlignment="1">
      <alignment vertical="center" wrapText="1"/>
    </xf>
    <xf numFmtId="0" fontId="11" fillId="0" borderId="0" xfId="56" applyFont="1" applyFill="1" applyBorder="1" applyAlignment="1">
      <alignment horizontal="center" vertical="center" wrapText="1"/>
    </xf>
    <xf numFmtId="0" fontId="12" fillId="0" borderId="0" xfId="56" applyFont="1" applyFill="1" applyBorder="1" applyAlignment="1">
      <alignment horizontal="center" vertical="center" wrapText="1"/>
    </xf>
    <xf numFmtId="0" fontId="13" fillId="0" borderId="0" xfId="56" applyFont="1" applyFill="1" applyBorder="1" applyAlignment="1">
      <alignment horizontal="center" vertical="center" wrapText="1"/>
    </xf>
    <xf numFmtId="0" fontId="10" fillId="0" borderId="0" xfId="56" applyFont="1" applyFill="1" applyBorder="1" applyAlignment="1">
      <alignment horizontal="center" vertical="center" wrapText="1"/>
    </xf>
    <xf numFmtId="0" fontId="11" fillId="0" borderId="0" xfId="56" applyFont="1" applyFill="1" applyBorder="1" applyAlignment="1">
      <alignment vertical="center" wrapText="1"/>
    </xf>
    <xf numFmtId="0" fontId="13" fillId="0" borderId="0" xfId="56" applyFont="1" applyFill="1" applyBorder="1" applyAlignment="1">
      <alignment vertical="center" wrapText="1"/>
    </xf>
    <xf numFmtId="0" fontId="14" fillId="0" borderId="0" xfId="56" applyFont="1" applyFill="1" applyBorder="1" applyAlignment="1">
      <alignment vertical="center" wrapText="1"/>
    </xf>
    <xf numFmtId="0" fontId="12" fillId="0" borderId="0" xfId="56" applyFont="1" applyFill="1" applyBorder="1" applyAlignment="1">
      <alignment vertical="center" wrapText="1"/>
    </xf>
    <xf numFmtId="0" fontId="11" fillId="0" borderId="0" xfId="56" applyFont="1" applyFill="1" applyBorder="1" applyAlignment="1">
      <alignment horizontal="left" vertical="center" wrapText="1"/>
    </xf>
    <xf numFmtId="0" fontId="11" fillId="2" borderId="0" xfId="56" applyFont="1" applyFill="1" applyBorder="1" applyAlignment="1">
      <alignment horizontal="left" vertical="center" wrapText="1"/>
    </xf>
    <xf numFmtId="0" fontId="11" fillId="2" borderId="0" xfId="56" applyFont="1" applyFill="1" applyBorder="1" applyAlignment="1">
      <alignment horizontal="center" vertical="center" wrapText="1"/>
    </xf>
    <xf numFmtId="176" fontId="11" fillId="0" borderId="0" xfId="56" applyNumberFormat="1" applyFont="1" applyFill="1" applyBorder="1" applyAlignment="1">
      <alignment horizontal="center" vertical="center" wrapText="1"/>
    </xf>
    <xf numFmtId="0" fontId="15" fillId="0" borderId="0" xfId="56" applyFont="1" applyFill="1" applyBorder="1" applyAlignment="1">
      <alignment horizontal="left" vertical="center" wrapText="1"/>
    </xf>
    <xf numFmtId="0" fontId="12" fillId="0" borderId="0" xfId="56" applyFont="1" applyFill="1" applyBorder="1" applyAlignment="1">
      <alignment horizontal="left" vertical="center" wrapText="1"/>
    </xf>
    <xf numFmtId="0" fontId="12" fillId="2" borderId="0" xfId="56" applyFont="1" applyFill="1" applyBorder="1" applyAlignment="1">
      <alignment horizontal="center" vertical="center" wrapText="1"/>
    </xf>
    <xf numFmtId="176" fontId="12" fillId="0" borderId="0" xfId="56" applyNumberFormat="1" applyFont="1" applyFill="1" applyBorder="1" applyAlignment="1">
      <alignment horizontal="center" vertical="center" wrapText="1"/>
    </xf>
    <xf numFmtId="0" fontId="16" fillId="0" borderId="0" xfId="56" applyFont="1" applyFill="1" applyBorder="1" applyAlignment="1">
      <alignment horizontal="center" vertical="center" wrapText="1"/>
    </xf>
    <xf numFmtId="0" fontId="12" fillId="0" borderId="0" xfId="56" applyFont="1" applyFill="1" applyBorder="1" applyAlignment="1">
      <alignment horizontal="right" vertical="center" wrapText="1"/>
    </xf>
    <xf numFmtId="176" fontId="6" fillId="0" borderId="4" xfId="56" applyNumberFormat="1" applyFont="1" applyFill="1" applyBorder="1" applyAlignment="1">
      <alignment horizontal="center" vertical="center" wrapText="1"/>
    </xf>
    <xf numFmtId="0" fontId="17" fillId="0" borderId="4" xfId="8" applyNumberFormat="1" applyFont="1" applyFill="1" applyBorder="1" applyAlignment="1">
      <alignment horizontal="center" vertical="center" wrapText="1"/>
    </xf>
    <xf numFmtId="43" fontId="17" fillId="0" borderId="4" xfId="8" applyNumberFormat="1" applyFont="1" applyFill="1" applyBorder="1" applyAlignment="1">
      <alignment horizontal="center" vertical="center" wrapText="1"/>
    </xf>
    <xf numFmtId="0" fontId="6" fillId="0" borderId="4" xfId="56" applyFont="1" applyFill="1" applyBorder="1" applyAlignment="1">
      <alignment horizontal="center" vertical="center" wrapText="1"/>
    </xf>
    <xf numFmtId="0" fontId="18" fillId="0" borderId="4" xfId="8"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xf>
    <xf numFmtId="43" fontId="8" fillId="0" borderId="4" xfId="8" applyNumberFormat="1" applyFont="1" applyFill="1" applyBorder="1" applyAlignment="1">
      <alignment horizontal="center" vertical="center" wrapText="1"/>
    </xf>
    <xf numFmtId="0" fontId="7" fillId="0" borderId="4" xfId="56" applyFont="1" applyFill="1" applyBorder="1" applyAlignment="1">
      <alignment horizontal="center" vertical="center" wrapText="1"/>
    </xf>
    <xf numFmtId="0" fontId="8" fillId="0" borderId="4" xfId="8" applyNumberFormat="1" applyFont="1" applyFill="1" applyBorder="1" applyAlignment="1">
      <alignment horizontal="center" vertical="center" wrapText="1"/>
    </xf>
    <xf numFmtId="49" fontId="20" fillId="0" borderId="5" xfId="0" applyNumberFormat="1" applyFont="1" applyFill="1" applyBorder="1" applyAlignment="1">
      <alignment horizontal="center" vertical="center"/>
    </xf>
    <xf numFmtId="49" fontId="19" fillId="0" borderId="5" xfId="0" applyNumberFormat="1" applyFont="1" applyFill="1" applyBorder="1" applyAlignment="1">
      <alignment horizontal="center" vertical="center"/>
    </xf>
    <xf numFmtId="177" fontId="8" fillId="0" borderId="4" xfId="8"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43" fontId="18" fillId="0" borderId="4" xfId="8" applyNumberFormat="1" applyFont="1" applyFill="1" applyBorder="1" applyAlignment="1">
      <alignment horizontal="center" vertical="center" wrapText="1"/>
    </xf>
    <xf numFmtId="176" fontId="11" fillId="0" borderId="0" xfId="56" applyNumberFormat="1" applyFont="1" applyFill="1" applyBorder="1" applyAlignment="1">
      <alignment vertical="center" wrapText="1"/>
    </xf>
    <xf numFmtId="49" fontId="20" fillId="0" borderId="4" xfId="0" applyNumberFormat="1" applyFont="1" applyFill="1" applyBorder="1" applyAlignment="1">
      <alignment horizontal="center" vertical="center"/>
    </xf>
    <xf numFmtId="49" fontId="20" fillId="0" borderId="4" xfId="0" applyNumberFormat="1" applyFont="1" applyFill="1" applyBorder="1" applyAlignment="1">
      <alignment vertical="center" wrapText="1"/>
    </xf>
    <xf numFmtId="0" fontId="20" fillId="0" borderId="4" xfId="0" applyFont="1" applyFill="1" applyBorder="1" applyAlignment="1">
      <alignment horizontal="center" vertical="center" wrapText="1"/>
    </xf>
    <xf numFmtId="176" fontId="6" fillId="2" borderId="4" xfId="56"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xf numFmtId="49" fontId="19" fillId="0" borderId="4" xfId="0" applyNumberFormat="1" applyFont="1" applyFill="1" applyBorder="1" applyAlignment="1">
      <alignment vertical="center" wrapText="1"/>
    </xf>
    <xf numFmtId="176" fontId="7" fillId="2" borderId="4" xfId="56" applyNumberFormat="1" applyFont="1" applyFill="1" applyBorder="1" applyAlignment="1">
      <alignment horizontal="center" vertical="center" wrapText="1"/>
    </xf>
    <xf numFmtId="0" fontId="6" fillId="3" borderId="5" xfId="56" applyFont="1" applyFill="1" applyBorder="1" applyAlignment="1">
      <alignment horizontal="center" vertical="center" wrapText="1"/>
    </xf>
    <xf numFmtId="0" fontId="6" fillId="3" borderId="6" xfId="56" applyFont="1" applyFill="1" applyBorder="1" applyAlignment="1">
      <alignment horizontal="center" vertical="center" wrapText="1"/>
    </xf>
    <xf numFmtId="0" fontId="6" fillId="3" borderId="7" xfId="56" applyFont="1" applyFill="1" applyBorder="1" applyAlignment="1">
      <alignment horizontal="center" vertical="center" wrapText="1"/>
    </xf>
    <xf numFmtId="178" fontId="6" fillId="3" borderId="4" xfId="56" applyNumberFormat="1" applyFont="1" applyFill="1" applyBorder="1" applyAlignment="1">
      <alignment horizontal="center" vertical="center" wrapText="1"/>
    </xf>
    <xf numFmtId="176" fontId="6" fillId="3" borderId="4" xfId="56" applyNumberFormat="1" applyFont="1" applyFill="1" applyBorder="1" applyAlignment="1">
      <alignment horizontal="center" vertical="center" wrapText="1"/>
    </xf>
    <xf numFmtId="0" fontId="19" fillId="0" borderId="0" xfId="0" applyFont="1"/>
    <xf numFmtId="0" fontId="22" fillId="0" borderId="0" xfId="0" applyFont="1" applyFill="1" applyBorder="1" applyAlignment="1"/>
    <xf numFmtId="0" fontId="0" fillId="0" borderId="0" xfId="0" applyFont="1" applyFill="1" applyBorder="1" applyAlignment="1"/>
    <xf numFmtId="0" fontId="23" fillId="0" borderId="0" xfId="0" applyFont="1" applyFill="1" applyBorder="1" applyAlignment="1">
      <alignment horizontal="center"/>
    </xf>
    <xf numFmtId="0" fontId="15" fillId="0" borderId="0" xfId="0" applyFont="1" applyFill="1" applyBorder="1" applyAlignment="1"/>
    <xf numFmtId="0" fontId="9"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9" fillId="0" borderId="3" xfId="0" applyFont="1" applyFill="1" applyBorder="1" applyAlignment="1">
      <alignment horizontal="center" vertical="center"/>
    </xf>
    <xf numFmtId="0" fontId="24"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4" xfId="0" applyNumberFormat="1" applyFont="1" applyFill="1" applyBorder="1" applyAlignment="1">
      <alignment vertical="center"/>
    </xf>
    <xf numFmtId="179" fontId="27" fillId="0" borderId="4" xfId="0" applyNumberFormat="1" applyFont="1" applyFill="1" applyBorder="1" applyAlignment="1">
      <alignment horizontal="center" vertical="center"/>
    </xf>
    <xf numFmtId="179" fontId="28" fillId="0" borderId="4" xfId="0" applyNumberFormat="1" applyFont="1" applyFill="1" applyBorder="1" applyAlignment="1">
      <alignment horizontal="center" vertical="center"/>
    </xf>
    <xf numFmtId="179" fontId="28" fillId="0" borderId="8" xfId="66" applyNumberFormat="1" applyFont="1" applyFill="1" applyBorder="1" applyAlignment="1">
      <alignment horizontal="right" vertical="center"/>
    </xf>
    <xf numFmtId="180" fontId="26" fillId="0" borderId="4" xfId="0" applyNumberFormat="1" applyFont="1" applyFill="1" applyBorder="1" applyAlignment="1">
      <alignment vertical="center"/>
    </xf>
    <xf numFmtId="0" fontId="28" fillId="0" borderId="9" xfId="0" applyNumberFormat="1"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4" xfId="0" applyFont="1" applyFill="1" applyBorder="1" applyAlignment="1">
      <alignment horizontal="center" vertical="center"/>
    </xf>
    <xf numFmtId="179" fontId="20" fillId="0" borderId="4" xfId="0" applyNumberFormat="1" applyFont="1" applyFill="1" applyBorder="1" applyAlignment="1">
      <alignment horizontal="center" vertical="center"/>
    </xf>
    <xf numFmtId="180" fontId="20" fillId="0" borderId="4" xfId="0" applyNumberFormat="1" applyFont="1" applyFill="1" applyBorder="1" applyAlignment="1">
      <alignment horizontal="center" vertical="center"/>
    </xf>
    <xf numFmtId="179" fontId="19" fillId="0" borderId="4" xfId="0" applyNumberFormat="1" applyFont="1" applyFill="1" applyBorder="1" applyAlignment="1">
      <alignment horizontal="center" vertical="center"/>
    </xf>
    <xf numFmtId="180" fontId="19" fillId="0" borderId="4" xfId="0" applyNumberFormat="1" applyFont="1" applyFill="1" applyBorder="1" applyAlignment="1">
      <alignment horizontal="center" vertical="center"/>
    </xf>
    <xf numFmtId="0" fontId="29" fillId="0" borderId="0" xfId="0" applyNumberFormat="1" applyFont="1" applyFill="1" applyBorder="1" applyAlignment="1"/>
    <xf numFmtId="0" fontId="26" fillId="0" borderId="0" xfId="0" applyNumberFormat="1" applyFont="1" applyFill="1" applyBorder="1" applyAlignment="1"/>
    <xf numFmtId="0" fontId="30" fillId="0" borderId="0" xfId="0" applyNumberFormat="1" applyFont="1" applyFill="1" applyBorder="1" applyAlignment="1">
      <alignment horizontal="left"/>
    </xf>
    <xf numFmtId="0" fontId="30" fillId="0" borderId="0" xfId="0" applyNumberFormat="1" applyFont="1" applyFill="1" applyBorder="1" applyAlignment="1"/>
    <xf numFmtId="0" fontId="31" fillId="0" borderId="0" xfId="0" applyNumberFormat="1" applyFont="1" applyFill="1" applyBorder="1" applyAlignment="1">
      <alignment horizontal="right" vertical="top"/>
    </xf>
    <xf numFmtId="0" fontId="32" fillId="0" borderId="0" xfId="0" applyNumberFormat="1" applyFont="1" applyFill="1" applyBorder="1" applyAlignment="1">
      <alignment horizontal="center"/>
    </xf>
    <xf numFmtId="0" fontId="33" fillId="0" borderId="0" xfId="0" applyNumberFormat="1" applyFont="1" applyFill="1" applyBorder="1" applyAlignment="1">
      <alignment horizontal="left"/>
    </xf>
    <xf numFmtId="0" fontId="31" fillId="0" borderId="0" xfId="0" applyNumberFormat="1" applyFont="1" applyFill="1" applyBorder="1" applyAlignment="1">
      <alignment horizontal="right"/>
    </xf>
    <xf numFmtId="0" fontId="30" fillId="0" borderId="1" xfId="0" applyNumberFormat="1" applyFont="1" applyFill="1" applyBorder="1" applyAlignment="1">
      <alignment horizontal="right"/>
    </xf>
    <xf numFmtId="0" fontId="26" fillId="0" borderId="2" xfId="0" applyNumberFormat="1" applyFont="1" applyFill="1" applyBorder="1" applyAlignment="1">
      <alignment horizontal="center" vertical="center"/>
    </xf>
    <xf numFmtId="0" fontId="26" fillId="0" borderId="2" xfId="0" applyNumberFormat="1" applyFont="1" applyFill="1" applyBorder="1" applyAlignment="1">
      <alignment horizontal="center" vertical="center" wrapText="1"/>
    </xf>
    <xf numFmtId="0" fontId="26" fillId="0" borderId="5" xfId="0" applyNumberFormat="1" applyFont="1" applyFill="1" applyBorder="1" applyAlignment="1">
      <alignment horizontal="center" vertical="center"/>
    </xf>
    <xf numFmtId="0" fontId="26" fillId="0" borderId="7" xfId="0" applyNumberFormat="1" applyFont="1" applyFill="1" applyBorder="1" applyAlignment="1">
      <alignment horizontal="center" vertical="center"/>
    </xf>
    <xf numFmtId="0" fontId="26" fillId="0" borderId="3" xfId="0" applyNumberFormat="1" applyFont="1" applyFill="1" applyBorder="1" applyAlignment="1">
      <alignment horizontal="center" vertical="center"/>
    </xf>
    <xf numFmtId="0" fontId="26" fillId="0" borderId="3" xfId="0" applyNumberFormat="1" applyFont="1" applyFill="1" applyBorder="1" applyAlignment="1">
      <alignment horizontal="center" vertical="center" wrapText="1"/>
    </xf>
    <xf numFmtId="177" fontId="26" fillId="0" borderId="4" xfId="0" applyNumberFormat="1" applyFont="1" applyFill="1" applyBorder="1" applyAlignment="1">
      <alignment horizontal="left" vertical="center"/>
    </xf>
    <xf numFmtId="179" fontId="26" fillId="0" borderId="4" xfId="0" applyNumberFormat="1" applyFont="1" applyFill="1" applyBorder="1" applyAlignment="1">
      <alignment horizontal="center" vertical="center"/>
    </xf>
    <xf numFmtId="180" fontId="26" fillId="0" borderId="4" xfId="0" applyNumberFormat="1" applyFont="1" applyFill="1" applyBorder="1" applyAlignment="1">
      <alignment horizontal="center" vertical="center"/>
    </xf>
    <xf numFmtId="0" fontId="26" fillId="0" borderId="4" xfId="0" applyNumberFormat="1" applyFont="1" applyFill="1" applyBorder="1" applyAlignment="1"/>
    <xf numFmtId="0" fontId="30" fillId="0" borderId="4" xfId="0" applyNumberFormat="1" applyFont="1" applyFill="1" applyBorder="1" applyAlignment="1"/>
    <xf numFmtId="179" fontId="30" fillId="0" borderId="4" xfId="0" applyNumberFormat="1" applyFont="1" applyFill="1" applyBorder="1" applyAlignment="1">
      <alignment horizontal="center" vertical="center"/>
    </xf>
    <xf numFmtId="0" fontId="26" fillId="0" borderId="4" xfId="0" applyNumberFormat="1" applyFont="1" applyFill="1" applyBorder="1" applyAlignment="1">
      <alignment horizontal="left" vertical="center"/>
    </xf>
    <xf numFmtId="0" fontId="31" fillId="0" borderId="4" xfId="0" applyNumberFormat="1" applyFont="1" applyFill="1" applyBorder="1" applyAlignment="1">
      <alignment horizontal="left" vertical="center"/>
    </xf>
    <xf numFmtId="0" fontId="26" fillId="0" borderId="4" xfId="0" applyNumberFormat="1" applyFont="1" applyFill="1" applyBorder="1" applyAlignment="1">
      <alignment horizontal="center" vertical="center"/>
    </xf>
    <xf numFmtId="0" fontId="31" fillId="0" borderId="0" xfId="0" applyNumberFormat="1" applyFont="1" applyFill="1" applyBorder="1" applyAlignment="1"/>
    <xf numFmtId="180" fontId="30" fillId="0" borderId="0" xfId="0" applyNumberFormat="1" applyFont="1" applyFill="1" applyBorder="1" applyAlignment="1"/>
    <xf numFmtId="0" fontId="31" fillId="0" borderId="0" xfId="0" applyNumberFormat="1" applyFont="1" applyFill="1" applyBorder="1" applyAlignment="1">
      <alignment horizontal="left"/>
    </xf>
    <xf numFmtId="0" fontId="30" fillId="0" borderId="0" xfId="0" applyNumberFormat="1" applyFont="1" applyFill="1" applyBorder="1" applyAlignment="1">
      <alignment horizontal="right"/>
    </xf>
    <xf numFmtId="0" fontId="34" fillId="0" borderId="4" xfId="0" applyNumberFormat="1" applyFont="1" applyFill="1" applyBorder="1" applyAlignment="1">
      <alignment horizontal="left" vertical="center"/>
    </xf>
    <xf numFmtId="0" fontId="30" fillId="0" borderId="4" xfId="0" applyNumberFormat="1" applyFont="1" applyFill="1" applyBorder="1" applyAlignment="1">
      <alignment vertical="center"/>
    </xf>
    <xf numFmtId="0" fontId="26" fillId="0" borderId="4" xfId="0" applyNumberFormat="1" applyFont="1" applyFill="1" applyBorder="1" applyAlignment="1">
      <alignment vertical="center" wrapText="1"/>
    </xf>
    <xf numFmtId="0" fontId="26" fillId="0" borderId="4" xfId="0" applyNumberFormat="1" applyFont="1" applyFill="1" applyBorder="1" applyAlignment="1">
      <alignment horizontal="left" vertical="center" wrapText="1"/>
    </xf>
    <xf numFmtId="0" fontId="30" fillId="0" borderId="4" xfId="0" applyNumberFormat="1" applyFont="1" applyFill="1" applyBorder="1" applyAlignment="1">
      <alignment horizontal="left"/>
    </xf>
    <xf numFmtId="0" fontId="26" fillId="0" borderId="4" xfId="0" applyNumberFormat="1" applyFont="1" applyFill="1" applyBorder="1" applyAlignment="1">
      <alignment horizontal="center" vertical="center" wrapText="1"/>
    </xf>
    <xf numFmtId="0" fontId="9" fillId="0" borderId="0" xfId="0" applyFont="1"/>
    <xf numFmtId="0" fontId="30" fillId="0" borderId="0" xfId="0" applyFont="1"/>
    <xf numFmtId="0" fontId="35" fillId="0" borderId="0" xfId="0" applyFont="1" applyAlignment="1">
      <alignment horizontal="center"/>
    </xf>
    <xf numFmtId="0" fontId="9" fillId="0" borderId="0" xfId="0" applyFont="1" applyAlignment="1">
      <alignment horizontal="center"/>
    </xf>
    <xf numFmtId="0" fontId="26" fillId="0" borderId="0" xfId="0" applyFont="1" applyAlignment="1">
      <alignment horizontal="center"/>
    </xf>
    <xf numFmtId="0" fontId="0" fillId="0" borderId="0" xfId="0" applyAlignment="1">
      <alignment horizontal="center"/>
    </xf>
    <xf numFmtId="0" fontId="9" fillId="0" borderId="2" xfId="0" applyFont="1" applyBorder="1" applyAlignment="1">
      <alignment horizontal="center" vertical="center"/>
    </xf>
    <xf numFmtId="0" fontId="24"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26" fillId="0" borderId="3" xfId="0" applyFont="1" applyBorder="1" applyAlignment="1">
      <alignment horizontal="center" vertical="center" wrapText="1"/>
    </xf>
    <xf numFmtId="0" fontId="9" fillId="0" borderId="4" xfId="0" applyFont="1" applyBorder="1" applyAlignment="1">
      <alignment horizontal="center"/>
    </xf>
    <xf numFmtId="0" fontId="0" fillId="0" borderId="4" xfId="0" applyFont="1" applyBorder="1" applyAlignment="1">
      <alignment vertical="center"/>
    </xf>
    <xf numFmtId="179" fontId="30" fillId="0" borderId="4" xfId="0" applyNumberFormat="1" applyFont="1" applyBorder="1" applyAlignment="1">
      <alignment horizontal="center" vertical="center"/>
    </xf>
    <xf numFmtId="179" fontId="0" fillId="0" borderId="4" xfId="0" applyNumberFormat="1" applyFont="1" applyBorder="1" applyAlignment="1">
      <alignment horizontal="center" vertical="center"/>
    </xf>
    <xf numFmtId="180" fontId="0" fillId="0" borderId="4" xfId="0" applyNumberFormat="1" applyFont="1" applyBorder="1" applyAlignment="1">
      <alignment horizontal="center" vertical="center"/>
    </xf>
    <xf numFmtId="0" fontId="36" fillId="0" borderId="4" xfId="0" applyFont="1" applyBorder="1" applyAlignment="1">
      <alignment wrapText="1"/>
    </xf>
    <xf numFmtId="179" fontId="37" fillId="0" borderId="4" xfId="60" applyNumberFormat="1" applyFont="1" applyFill="1" applyBorder="1" applyAlignment="1">
      <alignment horizontal="center" vertical="center"/>
    </xf>
    <xf numFmtId="0" fontId="36" fillId="0" borderId="4" xfId="0" applyFont="1" applyBorder="1"/>
    <xf numFmtId="0" fontId="38" fillId="0" borderId="4" xfId="0" applyFont="1" applyBorder="1"/>
    <xf numFmtId="0" fontId="9" fillId="0" borderId="4" xfId="0" applyFont="1" applyBorder="1" applyAlignment="1">
      <alignment vertical="center"/>
    </xf>
    <xf numFmtId="179" fontId="26" fillId="0" borderId="4" xfId="0" applyNumberFormat="1" applyFont="1" applyBorder="1" applyAlignment="1">
      <alignment horizontal="center" vertical="center"/>
    </xf>
    <xf numFmtId="180" fontId="9" fillId="0" borderId="4" xfId="0" applyNumberFormat="1" applyFont="1" applyBorder="1" applyAlignment="1">
      <alignment horizontal="center" vertical="center"/>
    </xf>
    <xf numFmtId="0" fontId="39" fillId="0" borderId="4" xfId="0" applyFont="1" applyBorder="1" applyAlignment="1">
      <alignment wrapText="1"/>
    </xf>
    <xf numFmtId="179" fontId="0" fillId="0" borderId="4" xfId="0" applyNumberFormat="1" applyBorder="1" applyAlignment="1">
      <alignment horizontal="center" vertical="center"/>
    </xf>
    <xf numFmtId="0" fontId="36" fillId="0" borderId="4" xfId="0" applyFont="1" applyBorder="1" applyAlignment="1">
      <alignment vertical="center" wrapText="1"/>
    </xf>
    <xf numFmtId="0" fontId="39" fillId="0" borderId="4" xfId="0" applyFont="1" applyBorder="1"/>
    <xf numFmtId="0" fontId="0" fillId="0" borderId="0" xfId="0" applyFont="1"/>
    <xf numFmtId="0" fontId="40" fillId="0" borderId="0" xfId="0" applyFont="1"/>
    <xf numFmtId="0" fontId="35" fillId="0" borderId="0" xfId="0" applyFont="1" applyAlignment="1">
      <alignment horizontal="center" vertical="center"/>
    </xf>
    <xf numFmtId="0" fontId="9" fillId="0" borderId="0" xfId="0" applyFont="1" applyAlignment="1">
      <alignment horizontal="center" vertical="center"/>
    </xf>
    <xf numFmtId="3" fontId="0" fillId="4" borderId="4" xfId="0" applyNumberFormat="1" applyFont="1" applyFill="1" applyBorder="1" applyAlignment="1" applyProtection="1">
      <alignment vertical="center"/>
      <protection locked="0"/>
    </xf>
    <xf numFmtId="179" fontId="26" fillId="0" borderId="3" xfId="0" applyNumberFormat="1" applyFont="1" applyBorder="1" applyAlignment="1">
      <alignment horizontal="center" vertical="center" wrapText="1"/>
    </xf>
    <xf numFmtId="179" fontId="9" fillId="0" borderId="3" xfId="0" applyNumberFormat="1" applyFont="1" applyBorder="1" applyAlignment="1">
      <alignment horizontal="center" vertical="center"/>
    </xf>
    <xf numFmtId="0" fontId="0" fillId="0" borderId="4" xfId="0" applyFont="1" applyBorder="1"/>
    <xf numFmtId="0" fontId="41" fillId="4" borderId="4" xfId="0" applyFont="1" applyFill="1" applyBorder="1" applyAlignment="1" applyProtection="1">
      <alignment vertical="center"/>
      <protection locked="0"/>
    </xf>
    <xf numFmtId="179" fontId="9" fillId="0" borderId="4" xfId="0" applyNumberFormat="1" applyFont="1" applyBorder="1" applyAlignment="1">
      <alignment horizontal="center" vertical="center"/>
    </xf>
    <xf numFmtId="0" fontId="0" fillId="4" borderId="4" xfId="0" applyFont="1" applyFill="1" applyBorder="1" applyAlignment="1" applyProtection="1">
      <alignment vertical="center"/>
      <protection locked="0"/>
    </xf>
    <xf numFmtId="0" fontId="40" fillId="0" borderId="4" xfId="0" applyFont="1" applyBorder="1" applyAlignment="1">
      <alignment wrapText="1"/>
    </xf>
    <xf numFmtId="0" fontId="40" fillId="0" borderId="4" xfId="0" applyFont="1" applyBorder="1" applyAlignment="1">
      <alignment vertical="center" wrapText="1"/>
    </xf>
    <xf numFmtId="0" fontId="9" fillId="0" borderId="4" xfId="0" applyFont="1" applyBorder="1"/>
    <xf numFmtId="179" fontId="0" fillId="0" borderId="0" xfId="0" applyNumberFormat="1"/>
    <xf numFmtId="179" fontId="30" fillId="0" borderId="3" xfId="0" applyNumberFormat="1" applyFont="1" applyBorder="1" applyAlignment="1">
      <alignment horizontal="center" vertical="center"/>
    </xf>
    <xf numFmtId="180" fontId="0" fillId="0" borderId="4" xfId="0" applyNumberFormat="1" applyBorder="1" applyAlignment="1">
      <alignment horizontal="center" vertical="center"/>
    </xf>
    <xf numFmtId="179" fontId="30" fillId="0" borderId="0" xfId="0" applyNumberFormat="1" applyFont="1" applyAlignment="1">
      <alignment horizontal="center" vertical="center"/>
    </xf>
    <xf numFmtId="179" fontId="30" fillId="0" borderId="10" xfId="0" applyNumberFormat="1" applyFont="1" applyFill="1" applyBorder="1" applyAlignment="1">
      <alignment horizontal="center" vertical="center"/>
    </xf>
    <xf numFmtId="0" fontId="42" fillId="0" borderId="4" xfId="0" applyFont="1" applyBorder="1" applyAlignment="1">
      <alignment vertical="center"/>
    </xf>
    <xf numFmtId="0" fontId="20" fillId="0" borderId="4" xfId="0" applyFont="1" applyBorder="1" applyAlignment="1">
      <alignment vertical="center"/>
    </xf>
    <xf numFmtId="180" fontId="0" fillId="0" borderId="0" xfId="0" applyNumberFormat="1"/>
    <xf numFmtId="180" fontId="9" fillId="0" borderId="4" xfId="0" applyNumberFormat="1" applyFont="1" applyBorder="1" applyAlignment="1">
      <alignment horizontal="center"/>
    </xf>
    <xf numFmtId="179" fontId="26" fillId="0" borderId="3" xfId="0" applyNumberFormat="1" applyFont="1" applyBorder="1" applyAlignment="1">
      <alignment horizontal="center" vertical="center"/>
    </xf>
    <xf numFmtId="0" fontId="43" fillId="0" borderId="4" xfId="13" applyNumberFormat="1" applyFont="1" applyFill="1" applyBorder="1" applyAlignment="1" applyProtection="1">
      <alignment vertical="center"/>
      <protection locked="0"/>
    </xf>
    <xf numFmtId="0" fontId="0" fillId="0" borderId="4" xfId="0" applyBorder="1"/>
    <xf numFmtId="0" fontId="40" fillId="0" borderId="4" xfId="13" applyNumberFormat="1" applyFont="1" applyFill="1" applyBorder="1" applyAlignment="1" applyProtection="1">
      <alignment vertical="center"/>
      <protection locked="0"/>
    </xf>
    <xf numFmtId="0" fontId="40" fillId="0" borderId="4" xfId="0" applyFont="1" applyFill="1" applyBorder="1" applyAlignment="1">
      <alignment horizontal="left" vertical="center" wrapText="1"/>
    </xf>
    <xf numFmtId="0" fontId="0" fillId="0" borderId="4" xfId="0" applyFont="1" applyBorder="1" applyAlignment="1">
      <alignment vertical="center" wrapText="1"/>
    </xf>
    <xf numFmtId="0" fontId="0" fillId="0" borderId="4" xfId="0" applyNumberFormat="1" applyFont="1" applyBorder="1" applyAlignment="1">
      <alignment wrapText="1"/>
    </xf>
    <xf numFmtId="0" fontId="0" fillId="0" borderId="4" xfId="0" applyFont="1" applyBorder="1" applyAlignment="1">
      <alignment horizontal="left" vertical="center"/>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常规 12" xfId="20"/>
    <cellStyle name="解释性文本" xfId="21" builtinId="53"/>
    <cellStyle name="常规 6 2" xfId="22"/>
    <cellStyle name="常规 8" xfId="2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常规_2010年进度表" xfId="33"/>
    <cellStyle name="20% - 强调文字颜色 6" xfId="34" builtinId="50"/>
    <cellStyle name="强调文字颜色 2" xfId="35" builtinId="33"/>
    <cellStyle name="链接单元格" xfId="36" builtinId="24"/>
    <cellStyle name="汇总" xfId="37" builtinId="25"/>
    <cellStyle name="好" xfId="38" builtinId="26"/>
    <cellStyle name="常规 16"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常规 7 2" xfId="46"/>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2 4" xfId="60"/>
    <cellStyle name="常规 13" xfId="61"/>
    <cellStyle name="常规 14" xfId="62"/>
    <cellStyle name="常规 17" xfId="63"/>
    <cellStyle name="常规 4" xfId="64"/>
    <cellStyle name="千位分隔 2" xfId="65"/>
    <cellStyle name="Normal" xfId="66"/>
    <cellStyle name="常规 5" xfId="67"/>
    <cellStyle name="常规 2 2" xfId="68"/>
    <cellStyle name="常规 2 3" xfId="69"/>
    <cellStyle name="常规 7" xfId="70"/>
    <cellStyle name="常规 3" xfId="71"/>
    <cellStyle name="常规 2" xfId="7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showZeros="0" workbookViewId="0">
      <selection activeCell="B3" sqref="B$1:B$1048576"/>
    </sheetView>
  </sheetViews>
  <sheetFormatPr defaultColWidth="9" defaultRowHeight="15" outlineLevelCol="5"/>
  <cols>
    <col min="1" max="1" width="32" customWidth="1"/>
    <col min="2" max="2" width="10.25" style="133" customWidth="1"/>
    <col min="3" max="3" width="12.375" customWidth="1"/>
    <col min="4" max="4" width="13" customWidth="1"/>
    <col min="5" max="5" width="11.875" style="180" customWidth="1"/>
    <col min="6" max="6" width="41" customWidth="1"/>
  </cols>
  <sheetData>
    <row r="1" ht="21.75" customHeight="1" spans="1:1">
      <c r="A1" t="s">
        <v>0</v>
      </c>
    </row>
    <row r="2" ht="23" spans="1:6">
      <c r="A2" s="161" t="s">
        <v>1</v>
      </c>
      <c r="B2" s="162"/>
      <c r="C2" s="162"/>
      <c r="D2" s="162"/>
      <c r="E2" s="162"/>
      <c r="F2" s="162"/>
    </row>
    <row r="4" spans="6:6">
      <c r="F4" s="137" t="s">
        <v>2</v>
      </c>
    </row>
    <row r="5" ht="25.15" customHeight="1" spans="1:6">
      <c r="A5" s="138" t="s">
        <v>3</v>
      </c>
      <c r="B5" s="139" t="s">
        <v>4</v>
      </c>
      <c r="C5" s="138" t="s">
        <v>5</v>
      </c>
      <c r="D5" s="140" t="s">
        <v>6</v>
      </c>
      <c r="E5" s="140"/>
      <c r="F5" s="138" t="s">
        <v>7</v>
      </c>
    </row>
    <row r="6" ht="25.15" customHeight="1" spans="1:6">
      <c r="A6" s="141"/>
      <c r="B6" s="142"/>
      <c r="C6" s="141"/>
      <c r="D6" s="140" t="s">
        <v>8</v>
      </c>
      <c r="E6" s="181" t="s">
        <v>9</v>
      </c>
      <c r="F6" s="141"/>
    </row>
    <row r="7" s="132" customFormat="1" ht="29" customHeight="1" spans="1:6">
      <c r="A7" s="152" t="s">
        <v>10</v>
      </c>
      <c r="B7" s="182">
        <f>SUM(B8:B12)</f>
        <v>97297</v>
      </c>
      <c r="C7" s="182">
        <f>SUM(C8:C12)</f>
        <v>93403</v>
      </c>
      <c r="D7" s="182">
        <f>SUM(D8:D12)</f>
        <v>-3894</v>
      </c>
      <c r="E7" s="154">
        <f>D7/B7*100</f>
        <v>-4.00217889554663</v>
      </c>
      <c r="F7" s="171" t="s">
        <v>11</v>
      </c>
    </row>
    <row r="8" ht="21" customHeight="1" spans="1:6">
      <c r="A8" s="183" t="s">
        <v>12</v>
      </c>
      <c r="B8" s="145">
        <v>27472</v>
      </c>
      <c r="C8" s="145">
        <v>30937</v>
      </c>
      <c r="D8" s="146">
        <f>C8-B8</f>
        <v>3465</v>
      </c>
      <c r="E8" s="147">
        <f t="shared" ref="E8:E28" si="0">D8/B8*100</f>
        <v>12.6128421665696</v>
      </c>
      <c r="F8" s="184"/>
    </row>
    <row r="9" ht="21" customHeight="1" spans="1:6">
      <c r="A9" s="183" t="s">
        <v>13</v>
      </c>
      <c r="B9" s="145">
        <v>9934</v>
      </c>
      <c r="C9" s="145">
        <v>8734</v>
      </c>
      <c r="D9" s="146">
        <f>C9-B9</f>
        <v>-1200</v>
      </c>
      <c r="E9" s="147">
        <f t="shared" si="0"/>
        <v>-12.079726192873</v>
      </c>
      <c r="F9" s="150"/>
    </row>
    <row r="10" ht="21" customHeight="1" spans="1:6">
      <c r="A10" s="183" t="s">
        <v>14</v>
      </c>
      <c r="B10" s="145">
        <v>10812</v>
      </c>
      <c r="C10" s="145">
        <v>8097</v>
      </c>
      <c r="D10" s="146">
        <f>C10-B10</f>
        <v>-2715</v>
      </c>
      <c r="E10" s="147">
        <f t="shared" si="0"/>
        <v>-25.110987791343</v>
      </c>
      <c r="F10" s="150"/>
    </row>
    <row r="11" ht="21" customHeight="1" spans="1:6">
      <c r="A11" s="183" t="s">
        <v>15</v>
      </c>
      <c r="B11" s="145">
        <v>15333</v>
      </c>
      <c r="C11" s="145">
        <v>16637</v>
      </c>
      <c r="D11" s="146">
        <f>C11-B11</f>
        <v>1304</v>
      </c>
      <c r="E11" s="147">
        <f t="shared" si="0"/>
        <v>8.50453270723277</v>
      </c>
      <c r="F11" s="150"/>
    </row>
    <row r="12" s="132" customFormat="1" ht="21" customHeight="1" spans="1:6">
      <c r="A12" s="185" t="s">
        <v>16</v>
      </c>
      <c r="B12" s="145">
        <v>33746</v>
      </c>
      <c r="C12" s="145">
        <v>28998</v>
      </c>
      <c r="D12" s="146">
        <f>C12-B12</f>
        <v>-4748</v>
      </c>
      <c r="E12" s="147">
        <f t="shared" si="0"/>
        <v>-14.0698156818586</v>
      </c>
      <c r="F12" s="172"/>
    </row>
    <row r="13" s="132" customFormat="1" ht="27" customHeight="1" spans="1:6">
      <c r="A13" s="152" t="s">
        <v>17</v>
      </c>
      <c r="B13" s="114">
        <f>SUM(B14:B21)</f>
        <v>57912</v>
      </c>
      <c r="C13" s="114">
        <f>SUM(C14:C21)</f>
        <v>52479</v>
      </c>
      <c r="D13" s="114">
        <f>SUM(D14:D21)</f>
        <v>-5433</v>
      </c>
      <c r="E13" s="154">
        <f t="shared" si="0"/>
        <v>-9.38147534189805</v>
      </c>
      <c r="F13" s="171" t="s">
        <v>18</v>
      </c>
    </row>
    <row r="14" ht="21" customHeight="1" spans="1:6">
      <c r="A14" s="144" t="s">
        <v>19</v>
      </c>
      <c r="B14" s="118">
        <v>5793</v>
      </c>
      <c r="C14" s="118">
        <v>5781</v>
      </c>
      <c r="D14" s="146">
        <f>C14-B14</f>
        <v>-12</v>
      </c>
      <c r="E14" s="147">
        <f t="shared" si="0"/>
        <v>-0.207146556188503</v>
      </c>
      <c r="F14" s="184"/>
    </row>
    <row r="15" ht="21" customHeight="1" spans="1:6">
      <c r="A15" s="144" t="s">
        <v>20</v>
      </c>
      <c r="B15" s="118">
        <v>2528</v>
      </c>
      <c r="C15" s="118">
        <v>1981</v>
      </c>
      <c r="D15" s="146">
        <f>C15-B15</f>
        <v>-547</v>
      </c>
      <c r="E15" s="147">
        <f t="shared" si="0"/>
        <v>-21.6376582278481</v>
      </c>
      <c r="F15" s="184"/>
    </row>
    <row r="16" s="132" customFormat="1" ht="21" customHeight="1" spans="1:6">
      <c r="A16" s="144" t="s">
        <v>21</v>
      </c>
      <c r="B16" s="118">
        <v>2389</v>
      </c>
      <c r="C16" s="118">
        <v>13679</v>
      </c>
      <c r="D16" s="146">
        <f>C16-B16</f>
        <v>11290</v>
      </c>
      <c r="E16" s="147">
        <f t="shared" si="0"/>
        <v>472.582670573462</v>
      </c>
      <c r="F16" s="172"/>
    </row>
    <row r="17" ht="21" customHeight="1" spans="1:6">
      <c r="A17" s="144" t="s">
        <v>22</v>
      </c>
      <c r="B17" s="118">
        <v>0</v>
      </c>
      <c r="C17" s="118">
        <v>647</v>
      </c>
      <c r="D17" s="146">
        <f>C17-B17</f>
        <v>647</v>
      </c>
      <c r="E17" s="147"/>
      <c r="F17" s="166"/>
    </row>
    <row r="18" ht="21" customHeight="1" spans="1:6">
      <c r="A18" s="144" t="s">
        <v>23</v>
      </c>
      <c r="B18" s="118">
        <v>47008</v>
      </c>
      <c r="C18" s="118">
        <v>22412</v>
      </c>
      <c r="D18" s="146">
        <f t="shared" ref="D18:D28" si="1">C18-B18</f>
        <v>-24596</v>
      </c>
      <c r="E18" s="147">
        <f t="shared" si="0"/>
        <v>-52.3230088495575</v>
      </c>
      <c r="F18" s="184"/>
    </row>
    <row r="19" ht="21" customHeight="1" spans="1:6">
      <c r="A19" s="144" t="s">
        <v>24</v>
      </c>
      <c r="B19" s="118"/>
      <c r="C19" s="118"/>
      <c r="D19" s="146">
        <f t="shared" si="1"/>
        <v>0</v>
      </c>
      <c r="E19" s="147"/>
      <c r="F19" s="184"/>
    </row>
    <row r="20" ht="21" customHeight="1" spans="1:6">
      <c r="A20" s="144" t="s">
        <v>25</v>
      </c>
      <c r="B20" s="118">
        <v>94</v>
      </c>
      <c r="C20" s="118">
        <v>6551</v>
      </c>
      <c r="D20" s="146">
        <f t="shared" si="1"/>
        <v>6457</v>
      </c>
      <c r="E20" s="147">
        <f t="shared" si="0"/>
        <v>6869.14893617021</v>
      </c>
      <c r="F20" s="184"/>
    </row>
    <row r="21" ht="21" customHeight="1" spans="1:6">
      <c r="A21" s="144" t="s">
        <v>26</v>
      </c>
      <c r="B21" s="118">
        <v>100</v>
      </c>
      <c r="C21" s="118">
        <v>1428</v>
      </c>
      <c r="D21" s="146">
        <f t="shared" si="1"/>
        <v>1328</v>
      </c>
      <c r="E21" s="147">
        <f t="shared" si="0"/>
        <v>1328</v>
      </c>
      <c r="F21" s="184"/>
    </row>
    <row r="22" s="132" customFormat="1" ht="28" customHeight="1" spans="1:6">
      <c r="A22" s="152" t="s">
        <v>27</v>
      </c>
      <c r="B22" s="153">
        <f>B7+B13</f>
        <v>155209</v>
      </c>
      <c r="C22" s="153">
        <f>C7+C13</f>
        <v>145882</v>
      </c>
      <c r="D22" s="153">
        <f>D7+D13</f>
        <v>-9327</v>
      </c>
      <c r="E22" s="154">
        <f t="shared" si="0"/>
        <v>-6.00931647005006</v>
      </c>
      <c r="F22" s="186" t="s">
        <v>28</v>
      </c>
    </row>
    <row r="23" ht="22.5" customHeight="1" spans="1:6">
      <c r="A23" s="187" t="s">
        <v>29</v>
      </c>
      <c r="B23" s="145">
        <v>194875</v>
      </c>
      <c r="C23" s="145">
        <v>290005</v>
      </c>
      <c r="D23" s="146">
        <f>C23-B23</f>
        <v>95130</v>
      </c>
      <c r="E23" s="147">
        <f t="shared" si="0"/>
        <v>48.8159076330981</v>
      </c>
      <c r="F23" s="184"/>
    </row>
    <row r="24" ht="21.95" customHeight="1" spans="1:6">
      <c r="A24" s="144" t="s">
        <v>30</v>
      </c>
      <c r="B24" s="145"/>
      <c r="C24" s="145">
        <v>2464</v>
      </c>
      <c r="D24" s="146">
        <f t="shared" si="1"/>
        <v>2464</v>
      </c>
      <c r="E24" s="147"/>
      <c r="F24" s="184"/>
    </row>
    <row r="25" ht="24" customHeight="1" spans="1:6">
      <c r="A25" s="144" t="s">
        <v>31</v>
      </c>
      <c r="B25" s="145">
        <v>58532</v>
      </c>
      <c r="C25" s="145">
        <v>96356</v>
      </c>
      <c r="D25" s="146">
        <f t="shared" si="1"/>
        <v>37824</v>
      </c>
      <c r="E25" s="147">
        <f>D25/B25*100</f>
        <v>64.6210619831887</v>
      </c>
      <c r="F25" s="188"/>
    </row>
    <row r="26" ht="30" customHeight="1" spans="1:6">
      <c r="A26" s="187" t="s">
        <v>32</v>
      </c>
      <c r="B26" s="145">
        <v>32213</v>
      </c>
      <c r="C26" s="145">
        <v>40213</v>
      </c>
      <c r="D26" s="146">
        <f t="shared" si="1"/>
        <v>8000</v>
      </c>
      <c r="E26" s="147">
        <f>D26/B26*100</f>
        <v>24.8346940676125</v>
      </c>
      <c r="F26" s="171" t="s">
        <v>33</v>
      </c>
    </row>
    <row r="27" ht="21.95" customHeight="1" spans="1:6">
      <c r="A27" s="144" t="s">
        <v>34</v>
      </c>
      <c r="C27" s="145">
        <v>2069</v>
      </c>
      <c r="D27" s="146">
        <f t="shared" si="1"/>
        <v>2069</v>
      </c>
      <c r="E27" s="147"/>
      <c r="F27" s="184"/>
    </row>
    <row r="28" s="132" customFormat="1" ht="21" customHeight="1" spans="1:6">
      <c r="A28" s="189" t="s">
        <v>35</v>
      </c>
      <c r="B28" s="153"/>
      <c r="C28" s="145">
        <v>8144</v>
      </c>
      <c r="D28" s="146">
        <f t="shared" si="1"/>
        <v>8144</v>
      </c>
      <c r="E28" s="147"/>
      <c r="F28" s="172"/>
    </row>
    <row r="29" s="132" customFormat="1" ht="21" customHeight="1" spans="1:6">
      <c r="A29" s="152" t="s">
        <v>36</v>
      </c>
      <c r="B29" s="153">
        <f>SUM(B22:B26)</f>
        <v>440829</v>
      </c>
      <c r="C29" s="153">
        <f>SUM(C22:C28)</f>
        <v>585133</v>
      </c>
      <c r="D29" s="153">
        <f>SUM(D22:D28)</f>
        <v>144304</v>
      </c>
      <c r="E29" s="154">
        <f>D29/B29*100</f>
        <v>32.734688507335</v>
      </c>
      <c r="F29" s="172"/>
    </row>
  </sheetData>
  <mergeCells count="6">
    <mergeCell ref="A2:F2"/>
    <mergeCell ref="D5:E5"/>
    <mergeCell ref="A5:A6"/>
    <mergeCell ref="B5:B6"/>
    <mergeCell ref="C5:C6"/>
    <mergeCell ref="F5:F6"/>
  </mergeCells>
  <printOptions horizontalCentered="1"/>
  <pageMargins left="0.314583333333333" right="0.314583333333333" top="0" bottom="0.393055555555556" header="0.0388888888888889" footer="0.196527777777778"/>
  <pageSetup paperSize="9" scale="84" orientation="landscape" useFirstPageNumber="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Zeros="0" tabSelected="1" workbookViewId="0">
      <pane xSplit="1" ySplit="5" topLeftCell="B6" activePane="bottomRight" state="frozen"/>
      <selection/>
      <selection pane="topRight"/>
      <selection pane="bottomLeft"/>
      <selection pane="bottomRight" activeCell="C30" sqref="C30"/>
    </sheetView>
  </sheetViews>
  <sheetFormatPr defaultColWidth="9" defaultRowHeight="15" outlineLevelCol="5"/>
  <cols>
    <col min="1" max="1" width="31.5" customWidth="1"/>
    <col min="2" max="2" width="14.5" style="133" customWidth="1"/>
    <col min="3" max="3" width="13" customWidth="1"/>
    <col min="4" max="4" width="13.625" customWidth="1"/>
    <col min="5" max="5" width="14.125" customWidth="1"/>
    <col min="6" max="6" width="41.375" customWidth="1"/>
  </cols>
  <sheetData>
    <row r="1" ht="15.95" customHeight="1" spans="1:1">
      <c r="A1" t="s">
        <v>37</v>
      </c>
    </row>
    <row r="2" ht="23" spans="1:6">
      <c r="A2" s="134" t="s">
        <v>38</v>
      </c>
      <c r="B2" s="135"/>
      <c r="C2" s="135"/>
      <c r="D2" s="135"/>
      <c r="E2" s="135"/>
      <c r="F2" s="135"/>
    </row>
    <row r="3" ht="12.75" customHeight="1" spans="6:6">
      <c r="F3" s="137" t="s">
        <v>2</v>
      </c>
    </row>
    <row r="4" s="132" customFormat="1" ht="21.75" customHeight="1" spans="1:6">
      <c r="A4" s="138" t="s">
        <v>3</v>
      </c>
      <c r="B4" s="139" t="s">
        <v>4</v>
      </c>
      <c r="C4" s="138" t="s">
        <v>5</v>
      </c>
      <c r="D4" s="140" t="s">
        <v>6</v>
      </c>
      <c r="E4" s="140"/>
      <c r="F4" s="138" t="s">
        <v>7</v>
      </c>
    </row>
    <row r="5" s="132" customFormat="1" ht="21.75" customHeight="1" spans="1:6">
      <c r="A5" s="141"/>
      <c r="B5" s="142"/>
      <c r="C5" s="141"/>
      <c r="D5" s="140" t="s">
        <v>8</v>
      </c>
      <c r="E5" s="143" t="s">
        <v>9</v>
      </c>
      <c r="F5" s="141"/>
    </row>
    <row r="6" ht="18" customHeight="1" spans="1:6">
      <c r="A6" s="144" t="s">
        <v>39</v>
      </c>
      <c r="B6" s="145">
        <v>42810</v>
      </c>
      <c r="C6" s="174">
        <v>32881</v>
      </c>
      <c r="D6" s="156">
        <f>C6-B6</f>
        <v>-9929</v>
      </c>
      <c r="E6" s="175">
        <f>D6/B6*100</f>
        <v>-23.1931791637468</v>
      </c>
      <c r="F6" s="148"/>
    </row>
    <row r="7" ht="18" customHeight="1" spans="1:6">
      <c r="A7" s="144" t="s">
        <v>40</v>
      </c>
      <c r="B7" s="145">
        <v>595</v>
      </c>
      <c r="C7" s="149">
        <v>400</v>
      </c>
      <c r="D7" s="156">
        <f t="shared" ref="D7:D35" si="0">C7-B7</f>
        <v>-195</v>
      </c>
      <c r="E7" s="175">
        <f t="shared" ref="E7:E30" si="1">D7/B7*100</f>
        <v>-32.7731092436975</v>
      </c>
      <c r="F7" s="150"/>
    </row>
    <row r="8" ht="18" customHeight="1" spans="1:6">
      <c r="A8" s="144" t="s">
        <v>41</v>
      </c>
      <c r="B8" s="145">
        <v>16826</v>
      </c>
      <c r="C8" s="145">
        <v>15112</v>
      </c>
      <c r="D8" s="156">
        <f t="shared" si="0"/>
        <v>-1714</v>
      </c>
      <c r="E8" s="175">
        <f t="shared" si="1"/>
        <v>-10.1866159515036</v>
      </c>
      <c r="F8" s="150"/>
    </row>
    <row r="9" ht="18" customHeight="1" spans="1:6">
      <c r="A9" s="144" t="s">
        <v>42</v>
      </c>
      <c r="B9" s="145">
        <v>102206</v>
      </c>
      <c r="C9" s="145">
        <v>102884</v>
      </c>
      <c r="D9" s="156">
        <f t="shared" si="0"/>
        <v>678</v>
      </c>
      <c r="E9" s="175">
        <f t="shared" si="1"/>
        <v>0.663366142887893</v>
      </c>
      <c r="F9" s="148"/>
    </row>
    <row r="10" ht="18" customHeight="1" spans="1:6">
      <c r="A10" s="144" t="s">
        <v>43</v>
      </c>
      <c r="B10" s="145">
        <v>434</v>
      </c>
      <c r="C10" s="145">
        <v>4038</v>
      </c>
      <c r="D10" s="156">
        <f t="shared" si="0"/>
        <v>3604</v>
      </c>
      <c r="E10" s="175">
        <f t="shared" si="1"/>
        <v>830.414746543779</v>
      </c>
      <c r="F10" s="150"/>
    </row>
    <row r="11" ht="18" customHeight="1" spans="1:6">
      <c r="A11" s="144" t="s">
        <v>44</v>
      </c>
      <c r="B11" s="176">
        <v>3766</v>
      </c>
      <c r="C11" s="145">
        <v>4350</v>
      </c>
      <c r="D11" s="156">
        <f t="shared" si="0"/>
        <v>584</v>
      </c>
      <c r="E11" s="175">
        <f t="shared" si="1"/>
        <v>15.5071694105151</v>
      </c>
      <c r="F11" s="148"/>
    </row>
    <row r="12" ht="18" customHeight="1" spans="1:6">
      <c r="A12" s="144" t="s">
        <v>45</v>
      </c>
      <c r="B12" s="145">
        <v>71499</v>
      </c>
      <c r="C12" s="145">
        <v>87286</v>
      </c>
      <c r="D12" s="156">
        <f t="shared" si="0"/>
        <v>15787</v>
      </c>
      <c r="E12" s="175">
        <f t="shared" si="1"/>
        <v>22.080029091316</v>
      </c>
      <c r="F12" s="150"/>
    </row>
    <row r="13" ht="18" customHeight="1" spans="1:6">
      <c r="A13" s="144" t="s">
        <v>46</v>
      </c>
      <c r="B13" s="145">
        <v>27621</v>
      </c>
      <c r="C13" s="145">
        <v>46522</v>
      </c>
      <c r="D13" s="156">
        <f t="shared" si="0"/>
        <v>18901</v>
      </c>
      <c r="E13" s="175">
        <f t="shared" si="1"/>
        <v>68.4298178921835</v>
      </c>
      <c r="F13" s="148"/>
    </row>
    <row r="14" ht="18" customHeight="1" spans="1:6">
      <c r="A14" s="144" t="s">
        <v>47</v>
      </c>
      <c r="B14" s="145">
        <v>1301</v>
      </c>
      <c r="C14" s="145">
        <v>4073</v>
      </c>
      <c r="D14" s="156">
        <f t="shared" si="0"/>
        <v>2772</v>
      </c>
      <c r="E14" s="175">
        <f t="shared" si="1"/>
        <v>213.066871637202</v>
      </c>
      <c r="F14" s="150"/>
    </row>
    <row r="15" ht="18" customHeight="1" spans="1:6">
      <c r="A15" s="144" t="s">
        <v>48</v>
      </c>
      <c r="B15" s="145">
        <v>12216</v>
      </c>
      <c r="C15" s="145">
        <v>9179</v>
      </c>
      <c r="D15" s="156">
        <f t="shared" si="0"/>
        <v>-3037</v>
      </c>
      <c r="E15" s="175">
        <f t="shared" si="1"/>
        <v>-24.8608382449247</v>
      </c>
      <c r="F15" s="150"/>
    </row>
    <row r="16" ht="18" customHeight="1" spans="1:6">
      <c r="A16" s="144" t="s">
        <v>49</v>
      </c>
      <c r="B16" s="145">
        <v>61256</v>
      </c>
      <c r="C16" s="145">
        <v>93111</v>
      </c>
      <c r="D16" s="156">
        <f t="shared" si="0"/>
        <v>31855</v>
      </c>
      <c r="E16" s="175">
        <f t="shared" si="1"/>
        <v>52.0030690871098</v>
      </c>
      <c r="F16" s="148"/>
    </row>
    <row r="17" ht="18" customHeight="1" spans="1:6">
      <c r="A17" s="144" t="s">
        <v>50</v>
      </c>
      <c r="B17" s="145">
        <v>4322</v>
      </c>
      <c r="C17" s="118">
        <v>16552</v>
      </c>
      <c r="D17" s="156">
        <f t="shared" si="0"/>
        <v>12230</v>
      </c>
      <c r="E17" s="175">
        <f t="shared" si="1"/>
        <v>282.970846830171</v>
      </c>
      <c r="F17" s="148"/>
    </row>
    <row r="18" ht="18" customHeight="1" spans="1:6">
      <c r="A18" s="144" t="s">
        <v>51</v>
      </c>
      <c r="B18" s="145">
        <v>246</v>
      </c>
      <c r="C18" s="145">
        <v>1505</v>
      </c>
      <c r="D18" s="156">
        <f t="shared" si="0"/>
        <v>1259</v>
      </c>
      <c r="E18" s="175">
        <f t="shared" si="1"/>
        <v>511.788617886179</v>
      </c>
      <c r="F18" s="148"/>
    </row>
    <row r="19" ht="18" customHeight="1" spans="1:6">
      <c r="A19" s="144" t="s">
        <v>52</v>
      </c>
      <c r="B19" s="145">
        <v>244</v>
      </c>
      <c r="C19" s="145">
        <v>518</v>
      </c>
      <c r="D19" s="156">
        <f t="shared" si="0"/>
        <v>274</v>
      </c>
      <c r="E19" s="175">
        <f t="shared" si="1"/>
        <v>112.295081967213</v>
      </c>
      <c r="F19" s="148"/>
    </row>
    <row r="20" ht="18" customHeight="1" spans="1:6">
      <c r="A20" s="144" t="s">
        <v>53</v>
      </c>
      <c r="B20" s="145"/>
      <c r="C20" s="145"/>
      <c r="D20" s="156">
        <f t="shared" si="0"/>
        <v>0</v>
      </c>
      <c r="E20" s="175"/>
      <c r="F20" s="150"/>
    </row>
    <row r="21" ht="18" customHeight="1" spans="1:6">
      <c r="A21" s="144" t="s">
        <v>54</v>
      </c>
      <c r="B21" s="145"/>
      <c r="C21" s="145"/>
      <c r="D21" s="156">
        <f t="shared" si="0"/>
        <v>0</v>
      </c>
      <c r="E21" s="175"/>
      <c r="F21" s="150"/>
    </row>
    <row r="22" ht="18" customHeight="1" spans="1:6">
      <c r="A22" s="144" t="s">
        <v>55</v>
      </c>
      <c r="B22" s="145">
        <v>1662</v>
      </c>
      <c r="C22" s="118">
        <v>2061</v>
      </c>
      <c r="D22" s="156">
        <f t="shared" si="0"/>
        <v>399</v>
      </c>
      <c r="E22" s="175">
        <f t="shared" ref="E22:E31" si="2">D22/B22*100</f>
        <v>24.0072202166065</v>
      </c>
      <c r="F22" s="150"/>
    </row>
    <row r="23" ht="18" customHeight="1" spans="1:6">
      <c r="A23" s="144" t="s">
        <v>56</v>
      </c>
      <c r="B23" s="145">
        <v>16275</v>
      </c>
      <c r="C23" s="145">
        <v>15976</v>
      </c>
      <c r="D23" s="156">
        <f t="shared" si="0"/>
        <v>-299</v>
      </c>
      <c r="E23" s="175">
        <f t="shared" si="2"/>
        <v>-1.83717357910906</v>
      </c>
      <c r="F23" s="150"/>
    </row>
    <row r="24" ht="18" customHeight="1" spans="1:6">
      <c r="A24" s="144" t="s">
        <v>57</v>
      </c>
      <c r="B24" s="145">
        <v>1254</v>
      </c>
      <c r="C24" s="145">
        <v>1248</v>
      </c>
      <c r="D24" s="156">
        <f t="shared" si="0"/>
        <v>-6</v>
      </c>
      <c r="E24" s="175">
        <f t="shared" si="2"/>
        <v>-0.478468899521531</v>
      </c>
      <c r="F24" s="150"/>
    </row>
    <row r="25" ht="18" customHeight="1" spans="1:6">
      <c r="A25" s="144" t="s">
        <v>58</v>
      </c>
      <c r="B25" s="145">
        <v>1785</v>
      </c>
      <c r="C25" s="145">
        <v>1509</v>
      </c>
      <c r="D25" s="156">
        <f t="shared" si="0"/>
        <v>-276</v>
      </c>
      <c r="E25" s="175">
        <f t="shared" si="2"/>
        <v>-15.4621848739496</v>
      </c>
      <c r="F25" s="150"/>
    </row>
    <row r="26" ht="18" customHeight="1" spans="1:6">
      <c r="A26" s="144" t="s">
        <v>59</v>
      </c>
      <c r="B26" s="145">
        <v>4000</v>
      </c>
      <c r="C26" s="177"/>
      <c r="D26" s="156">
        <f t="shared" si="0"/>
        <v>-4000</v>
      </c>
      <c r="E26" s="175">
        <f t="shared" si="2"/>
        <v>-100</v>
      </c>
      <c r="F26" s="150"/>
    </row>
    <row r="27" ht="18" customHeight="1" spans="1:6">
      <c r="A27" s="144" t="s">
        <v>60</v>
      </c>
      <c r="B27" s="145">
        <v>15015</v>
      </c>
      <c r="C27" s="145">
        <v>12376</v>
      </c>
      <c r="D27" s="156">
        <f t="shared" si="0"/>
        <v>-2639</v>
      </c>
      <c r="E27" s="175">
        <f t="shared" si="2"/>
        <v>-17.5757575757576</v>
      </c>
      <c r="F27" s="150"/>
    </row>
    <row r="28" ht="18" customHeight="1" spans="1:6">
      <c r="A28" s="144" t="s">
        <v>61</v>
      </c>
      <c r="B28" s="145">
        <v>12496</v>
      </c>
      <c r="C28" s="145">
        <v>12494</v>
      </c>
      <c r="D28" s="156">
        <f t="shared" si="0"/>
        <v>-2</v>
      </c>
      <c r="E28" s="175">
        <f t="shared" si="2"/>
        <v>-0.0160051216389245</v>
      </c>
      <c r="F28" s="150"/>
    </row>
    <row r="29" ht="18" customHeight="1" spans="1:6">
      <c r="A29" s="144" t="s">
        <v>62</v>
      </c>
      <c r="B29" s="145">
        <v>50</v>
      </c>
      <c r="C29" s="145">
        <v>40</v>
      </c>
      <c r="D29" s="156">
        <f t="shared" si="0"/>
        <v>-10</v>
      </c>
      <c r="E29" s="175">
        <f t="shared" si="2"/>
        <v>-20</v>
      </c>
      <c r="F29" s="150"/>
    </row>
    <row r="30" s="132" customFormat="1" ht="18" customHeight="1" spans="1:6">
      <c r="A30" s="152" t="s">
        <v>63</v>
      </c>
      <c r="B30" s="153">
        <f>SUM(B6:B29)</f>
        <v>397879</v>
      </c>
      <c r="C30" s="153">
        <f>SUM(C6:C29)</f>
        <v>464115</v>
      </c>
      <c r="D30" s="168">
        <f t="shared" si="0"/>
        <v>66236</v>
      </c>
      <c r="E30" s="154">
        <f t="shared" si="2"/>
        <v>16.6472721606317</v>
      </c>
      <c r="F30" s="171" t="s">
        <v>64</v>
      </c>
    </row>
    <row r="31" ht="18" customHeight="1" spans="1:6">
      <c r="A31" s="144" t="s">
        <v>65</v>
      </c>
      <c r="B31" s="145">
        <v>10734</v>
      </c>
      <c r="C31" s="145">
        <v>14549</v>
      </c>
      <c r="D31" s="156">
        <f t="shared" si="0"/>
        <v>3815</v>
      </c>
      <c r="E31" s="175">
        <f t="shared" si="2"/>
        <v>35.5412707285262</v>
      </c>
      <c r="F31" s="150"/>
    </row>
    <row r="32" ht="18" customHeight="1" spans="1:6">
      <c r="A32" s="144" t="s">
        <v>66</v>
      </c>
      <c r="B32" s="145"/>
      <c r="C32" s="146">
        <v>74253</v>
      </c>
      <c r="D32" s="156">
        <f t="shared" si="0"/>
        <v>74253</v>
      </c>
      <c r="E32" s="175"/>
      <c r="F32" s="150"/>
    </row>
    <row r="33" ht="18" customHeight="1" spans="1:6">
      <c r="A33" s="144" t="s">
        <v>67</v>
      </c>
      <c r="B33" s="145"/>
      <c r="C33" s="145"/>
      <c r="D33" s="156">
        <f t="shared" si="0"/>
        <v>0</v>
      </c>
      <c r="E33" s="175"/>
      <c r="F33" s="150"/>
    </row>
    <row r="34" ht="18" customHeight="1" spans="1:6">
      <c r="A34" s="144" t="s">
        <v>68</v>
      </c>
      <c r="B34" s="145">
        <v>32216</v>
      </c>
      <c r="C34" s="145">
        <v>32216</v>
      </c>
      <c r="D34" s="156">
        <f t="shared" si="0"/>
        <v>0</v>
      </c>
      <c r="E34" s="175"/>
      <c r="F34" s="150"/>
    </row>
    <row r="35" ht="18" customHeight="1" spans="1:6">
      <c r="A35" s="144" t="s">
        <v>69</v>
      </c>
      <c r="B35" s="145"/>
      <c r="C35" s="145"/>
      <c r="D35" s="156">
        <f t="shared" si="0"/>
        <v>0</v>
      </c>
      <c r="E35" s="175"/>
      <c r="F35" s="178"/>
    </row>
    <row r="36" s="132" customFormat="1" ht="18" customHeight="1" spans="1:6">
      <c r="A36" s="179" t="s">
        <v>70</v>
      </c>
      <c r="B36" s="153">
        <f>SUM(B30:B35)</f>
        <v>440829</v>
      </c>
      <c r="C36" s="153">
        <f>SUM(C30:C35)</f>
        <v>585133</v>
      </c>
      <c r="D36" s="153">
        <f>SUM(D30:D35)</f>
        <v>144304</v>
      </c>
      <c r="E36" s="154">
        <f>D36/B36*100</f>
        <v>32.734688507335</v>
      </c>
      <c r="F36" s="158"/>
    </row>
  </sheetData>
  <mergeCells count="6">
    <mergeCell ref="A2:F2"/>
    <mergeCell ref="D4:E4"/>
    <mergeCell ref="A4:A5"/>
    <mergeCell ref="B4:B5"/>
    <mergeCell ref="C4:C5"/>
    <mergeCell ref="F4:F5"/>
  </mergeCells>
  <printOptions horizontalCentered="1" verticalCentered="1"/>
  <pageMargins left="0.432638888888889" right="0.196527777777778" top="0.156944444444444" bottom="0.354166666666667" header="0.393055555555556" footer="0.118055555555556"/>
  <pageSetup paperSize="9" scale="82"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showZeros="0" workbookViewId="0">
      <selection activeCell="C19" sqref="C19"/>
    </sheetView>
  </sheetViews>
  <sheetFormatPr defaultColWidth="9" defaultRowHeight="15" outlineLevelCol="5"/>
  <cols>
    <col min="1" max="1" width="37.5" customWidth="1"/>
    <col min="2" max="2" width="13.25" style="133" customWidth="1"/>
    <col min="3" max="3" width="12.375" customWidth="1"/>
    <col min="4" max="4" width="13" customWidth="1"/>
    <col min="5" max="5" width="11.875" customWidth="1"/>
    <col min="6" max="6" width="35.625" customWidth="1"/>
  </cols>
  <sheetData>
    <row r="1" customHeight="1" spans="1:1">
      <c r="A1" s="160" t="s">
        <v>71</v>
      </c>
    </row>
    <row r="2" ht="21" customHeight="1" spans="1:6">
      <c r="A2" s="161" t="s">
        <v>72</v>
      </c>
      <c r="B2" s="162"/>
      <c r="C2" s="162"/>
      <c r="D2" s="162"/>
      <c r="E2" s="162"/>
      <c r="F2" s="162"/>
    </row>
    <row r="3" spans="6:6">
      <c r="F3" s="137" t="s">
        <v>2</v>
      </c>
    </row>
    <row r="4" ht="25.15" customHeight="1" spans="1:6">
      <c r="A4" s="138" t="s">
        <v>3</v>
      </c>
      <c r="B4" s="139" t="s">
        <v>4</v>
      </c>
      <c r="C4" s="138" t="s">
        <v>5</v>
      </c>
      <c r="D4" s="140" t="s">
        <v>6</v>
      </c>
      <c r="E4" s="140"/>
      <c r="F4" s="140" t="s">
        <v>7</v>
      </c>
    </row>
    <row r="5" ht="25.15" customHeight="1" spans="1:6">
      <c r="A5" s="141"/>
      <c r="B5" s="142"/>
      <c r="C5" s="141"/>
      <c r="D5" s="140" t="s">
        <v>8</v>
      </c>
      <c r="E5" s="143" t="s">
        <v>9</v>
      </c>
      <c r="F5" s="140"/>
    </row>
    <row r="6" ht="25.15" customHeight="1" spans="1:6">
      <c r="A6" s="163" t="s">
        <v>73</v>
      </c>
      <c r="B6" s="164"/>
      <c r="C6" s="165"/>
      <c r="D6" s="146">
        <f>C6-B6</f>
        <v>0</v>
      </c>
      <c r="E6" s="143"/>
      <c r="F6" s="140"/>
    </row>
    <row r="7" ht="25.15" customHeight="1" spans="1:6">
      <c r="A7" s="163" t="s">
        <v>74</v>
      </c>
      <c r="B7" s="164"/>
      <c r="C7" s="149"/>
      <c r="D7" s="146">
        <f>C7-B7</f>
        <v>0</v>
      </c>
      <c r="E7" s="147"/>
      <c r="F7" s="140"/>
    </row>
    <row r="8" ht="25.15" customHeight="1" spans="1:6">
      <c r="A8" s="163" t="s">
        <v>75</v>
      </c>
      <c r="B8" s="164"/>
      <c r="C8" s="149"/>
      <c r="D8" s="146">
        <f>C8-B8</f>
        <v>0</v>
      </c>
      <c r="E8" s="147"/>
      <c r="F8" s="140"/>
    </row>
    <row r="9" s="159" customFormat="1" ht="26.25" customHeight="1" spans="1:6">
      <c r="A9" s="163" t="s">
        <v>76</v>
      </c>
      <c r="B9" s="145"/>
      <c r="C9" s="145"/>
      <c r="D9" s="146">
        <f>C9-B9</f>
        <v>0</v>
      </c>
      <c r="E9" s="147"/>
      <c r="F9" s="166"/>
    </row>
    <row r="10" s="159" customFormat="1" ht="26.25" customHeight="1" spans="1:6">
      <c r="A10" s="163" t="s">
        <v>77</v>
      </c>
      <c r="B10" s="145">
        <v>120000</v>
      </c>
      <c r="C10" s="149">
        <v>39608</v>
      </c>
      <c r="D10" s="146">
        <f t="shared" ref="D10:D20" si="0">C10-B10</f>
        <v>-80392</v>
      </c>
      <c r="E10" s="147">
        <f>D10/B10*100</f>
        <v>-66.9933333333333</v>
      </c>
      <c r="F10" s="166"/>
    </row>
    <row r="11" s="159" customFormat="1" ht="26.25" customHeight="1" spans="1:6">
      <c r="A11" s="163" t="s">
        <v>78</v>
      </c>
      <c r="B11" s="145"/>
      <c r="C11" s="149"/>
      <c r="D11" s="146">
        <f t="shared" si="0"/>
        <v>0</v>
      </c>
      <c r="E11" s="147"/>
      <c r="F11" s="166"/>
    </row>
    <row r="12" s="159" customFormat="1" ht="26.25" customHeight="1" spans="1:6">
      <c r="A12" s="163" t="s">
        <v>79</v>
      </c>
      <c r="B12" s="145">
        <v>476</v>
      </c>
      <c r="C12" s="145">
        <v>636</v>
      </c>
      <c r="D12" s="146">
        <f t="shared" si="0"/>
        <v>160</v>
      </c>
      <c r="E12" s="147">
        <f>D12/B12*100</f>
        <v>33.6134453781513</v>
      </c>
      <c r="F12" s="166"/>
    </row>
    <row r="13" s="159" customFormat="1" ht="26.25" customHeight="1" spans="1:6">
      <c r="A13" s="163" t="s">
        <v>80</v>
      </c>
      <c r="B13" s="145">
        <v>4116</v>
      </c>
      <c r="C13" s="145">
        <v>4432</v>
      </c>
      <c r="D13" s="146">
        <f t="shared" si="0"/>
        <v>316</v>
      </c>
      <c r="E13" s="147">
        <f>D13/B13*100</f>
        <v>7.67735665694849</v>
      </c>
      <c r="F13" s="166"/>
    </row>
    <row r="14" s="159" customFormat="1" ht="26.25" customHeight="1" spans="1:6">
      <c r="A14" s="163" t="s">
        <v>81</v>
      </c>
      <c r="B14" s="145">
        <v>1900</v>
      </c>
      <c r="C14" s="145">
        <v>2310</v>
      </c>
      <c r="D14" s="146">
        <f t="shared" si="0"/>
        <v>410</v>
      </c>
      <c r="E14" s="147">
        <f>D14/B14*100</f>
        <v>21.5789473684211</v>
      </c>
      <c r="F14" s="166"/>
    </row>
    <row r="15" s="159" customFormat="1" ht="26.25" customHeight="1" spans="1:6">
      <c r="A15" s="163" t="s">
        <v>82</v>
      </c>
      <c r="B15" s="145"/>
      <c r="C15" s="145"/>
      <c r="D15" s="146">
        <f t="shared" si="0"/>
        <v>0</v>
      </c>
      <c r="E15" s="147"/>
      <c r="F15" s="166"/>
    </row>
    <row r="16" s="159" customFormat="1" ht="26.25" customHeight="1" spans="1:6">
      <c r="A16" s="167" t="s">
        <v>83</v>
      </c>
      <c r="B16" s="153">
        <f>SUM(B9:B15)</f>
        <v>126492</v>
      </c>
      <c r="C16" s="153">
        <f>SUM(C6:C15)</f>
        <v>46986</v>
      </c>
      <c r="D16" s="168">
        <f t="shared" si="0"/>
        <v>-79506</v>
      </c>
      <c r="E16" s="154">
        <f>D16/B16*100</f>
        <v>-62.8545678778105</v>
      </c>
      <c r="F16" s="166"/>
    </row>
    <row r="17" s="159" customFormat="1" ht="26.25" customHeight="1" spans="1:6">
      <c r="A17" s="169" t="s">
        <v>84</v>
      </c>
      <c r="B17" s="145">
        <v>100</v>
      </c>
      <c r="C17" s="145">
        <v>1241</v>
      </c>
      <c r="D17" s="146">
        <f t="shared" si="0"/>
        <v>1141</v>
      </c>
      <c r="E17" s="147">
        <f>D17/B17*100</f>
        <v>1141</v>
      </c>
      <c r="F17" s="166"/>
    </row>
    <row r="18" s="159" customFormat="1" ht="26.25" customHeight="1" spans="1:6">
      <c r="A18" s="169" t="s">
        <v>85</v>
      </c>
      <c r="B18" s="153"/>
      <c r="C18" s="146">
        <v>77391</v>
      </c>
      <c r="D18" s="146">
        <f t="shared" si="0"/>
        <v>77391</v>
      </c>
      <c r="E18" s="147"/>
      <c r="F18" s="170" t="s">
        <v>86</v>
      </c>
    </row>
    <row r="19" s="159" customFormat="1" ht="26.25" customHeight="1" spans="1:6">
      <c r="A19" s="169" t="s">
        <v>87</v>
      </c>
      <c r="B19" s="145">
        <v>16900</v>
      </c>
      <c r="C19" s="118">
        <v>154900</v>
      </c>
      <c r="D19" s="146">
        <f t="shared" si="0"/>
        <v>138000</v>
      </c>
      <c r="E19" s="147">
        <f>D19/B19*100</f>
        <v>816.568047337278</v>
      </c>
      <c r="F19" s="171" t="s">
        <v>88</v>
      </c>
    </row>
    <row r="20" s="159" customFormat="1" ht="26.25" customHeight="1" spans="1:6">
      <c r="A20" s="169" t="s">
        <v>89</v>
      </c>
      <c r="B20" s="145"/>
      <c r="C20" s="118">
        <v>1530</v>
      </c>
      <c r="D20" s="146">
        <f t="shared" si="0"/>
        <v>1530</v>
      </c>
      <c r="E20" s="147"/>
      <c r="F20" s="166"/>
    </row>
    <row r="21" s="132" customFormat="1" ht="26.25" customHeight="1" spans="1:6">
      <c r="A21" s="167" t="s">
        <v>90</v>
      </c>
      <c r="B21" s="153">
        <f>SUM(B16:B20)</f>
        <v>143492</v>
      </c>
      <c r="C21" s="153">
        <f>SUM(C16:C20)</f>
        <v>282048</v>
      </c>
      <c r="D21" s="153">
        <f>SUM(D16:D20)</f>
        <v>138556</v>
      </c>
      <c r="E21" s="147">
        <f>D21/B21*100</f>
        <v>96.5600869734898</v>
      </c>
      <c r="F21" s="172"/>
    </row>
    <row r="23" spans="3:3">
      <c r="C23" s="173"/>
    </row>
    <row r="30" spans="2:2">
      <c r="B30" s="133">
        <v>0</v>
      </c>
    </row>
    <row r="31" spans="2:2">
      <c r="B31" s="133">
        <v>0</v>
      </c>
    </row>
  </sheetData>
  <mergeCells count="6">
    <mergeCell ref="A2:F2"/>
    <mergeCell ref="D4:E4"/>
    <mergeCell ref="A4:A5"/>
    <mergeCell ref="B4:B5"/>
    <mergeCell ref="C4:C5"/>
    <mergeCell ref="F4:F5"/>
  </mergeCells>
  <printOptions horizontalCentered="1" verticalCentered="1"/>
  <pageMargins left="0.590277777777778" right="0.511805555555556" top="0.156944444444444" bottom="0.156944444444444" header="0.196527777777778" footer="0.236111111111111"/>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showZeros="0" workbookViewId="0">
      <pane xSplit="1" ySplit="6" topLeftCell="B7" activePane="bottomRight" state="frozen"/>
      <selection/>
      <selection pane="topRight"/>
      <selection pane="bottomLeft"/>
      <selection pane="bottomRight" activeCell="A24" sqref="A24"/>
    </sheetView>
  </sheetViews>
  <sheetFormatPr defaultColWidth="9" defaultRowHeight="15" outlineLevelCol="5"/>
  <cols>
    <col min="1" max="1" width="33.875" customWidth="1"/>
    <col min="2" max="2" width="14.625" style="133" customWidth="1"/>
    <col min="3" max="3" width="13" customWidth="1"/>
    <col min="4" max="4" width="13.625" customWidth="1"/>
    <col min="5" max="5" width="14.125" customWidth="1"/>
    <col min="6" max="6" width="32.25" customWidth="1"/>
  </cols>
  <sheetData>
    <row r="1" ht="18" customHeight="1" spans="1:1">
      <c r="A1" t="s">
        <v>91</v>
      </c>
    </row>
    <row r="2" ht="23" spans="1:6">
      <c r="A2" s="134" t="s">
        <v>92</v>
      </c>
      <c r="B2" s="135"/>
      <c r="C2" s="135"/>
      <c r="D2" s="135"/>
      <c r="E2" s="135"/>
      <c r="F2" s="135"/>
    </row>
    <row r="3" customHeight="1" spans="1:6">
      <c r="A3" s="134"/>
      <c r="B3" s="136"/>
      <c r="C3" s="135"/>
      <c r="D3" s="135"/>
      <c r="E3" s="135"/>
      <c r="F3" s="135"/>
    </row>
    <row r="4" ht="12.75" customHeight="1" spans="6:6">
      <c r="F4" s="137" t="s">
        <v>2</v>
      </c>
    </row>
    <row r="5" s="132" customFormat="1" ht="21" customHeight="1" spans="1:6">
      <c r="A5" s="138" t="s">
        <v>3</v>
      </c>
      <c r="B5" s="139" t="s">
        <v>4</v>
      </c>
      <c r="C5" s="138" t="s">
        <v>5</v>
      </c>
      <c r="D5" s="140" t="s">
        <v>6</v>
      </c>
      <c r="E5" s="140"/>
      <c r="F5" s="138" t="s">
        <v>7</v>
      </c>
    </row>
    <row r="6" s="132" customFormat="1" ht="21" customHeight="1" spans="1:6">
      <c r="A6" s="141"/>
      <c r="B6" s="142"/>
      <c r="C6" s="141"/>
      <c r="D6" s="140" t="s">
        <v>8</v>
      </c>
      <c r="E6" s="143" t="s">
        <v>9</v>
      </c>
      <c r="F6" s="141"/>
    </row>
    <row r="7" ht="24.75" customHeight="1" spans="1:6">
      <c r="A7" s="144" t="s">
        <v>44</v>
      </c>
      <c r="B7" s="145">
        <v>4</v>
      </c>
      <c r="C7" s="145">
        <v>7</v>
      </c>
      <c r="D7" s="146">
        <f t="shared" ref="D7:D13" si="0">C7-B7</f>
        <v>3</v>
      </c>
      <c r="E7" s="147">
        <f>D7/B7*100</f>
        <v>75</v>
      </c>
      <c r="F7" s="148"/>
    </row>
    <row r="8" ht="24.75" customHeight="1" spans="1:6">
      <c r="A8" s="144" t="s">
        <v>45</v>
      </c>
      <c r="B8" s="145">
        <v>50</v>
      </c>
      <c r="C8" s="149">
        <v>602</v>
      </c>
      <c r="D8" s="146">
        <f t="shared" si="0"/>
        <v>552</v>
      </c>
      <c r="E8" s="147">
        <f>D8/B8*100</f>
        <v>1104</v>
      </c>
      <c r="F8" s="150"/>
    </row>
    <row r="9" ht="24.75" customHeight="1" spans="1:6">
      <c r="A9" s="144" t="s">
        <v>48</v>
      </c>
      <c r="B9" s="145">
        <v>41952</v>
      </c>
      <c r="C9" s="146">
        <v>78873</v>
      </c>
      <c r="D9" s="146">
        <f t="shared" si="0"/>
        <v>36921</v>
      </c>
      <c r="E9" s="147">
        <f>D9/B9*100</f>
        <v>88.0077231121281</v>
      </c>
      <c r="F9" s="151"/>
    </row>
    <row r="10" ht="24.75" customHeight="1" spans="1:6">
      <c r="A10" s="144" t="s">
        <v>49</v>
      </c>
      <c r="B10" s="145"/>
      <c r="C10" s="146">
        <v>8</v>
      </c>
      <c r="D10" s="146">
        <f t="shared" si="0"/>
        <v>8</v>
      </c>
      <c r="E10" s="147"/>
      <c r="F10" s="148"/>
    </row>
    <row r="11" ht="24.75" customHeight="1" spans="1:6">
      <c r="A11" s="144" t="s">
        <v>60</v>
      </c>
      <c r="B11" s="145">
        <v>165</v>
      </c>
      <c r="C11" s="146">
        <v>162220</v>
      </c>
      <c r="D11" s="146">
        <f t="shared" si="0"/>
        <v>162055</v>
      </c>
      <c r="E11" s="147">
        <f t="shared" ref="E11:E16" si="1">D11/B11*100</f>
        <v>98215.1515151515</v>
      </c>
      <c r="F11" s="151"/>
    </row>
    <row r="12" ht="24.75" customHeight="1" spans="1:6">
      <c r="A12" s="144" t="s">
        <v>61</v>
      </c>
      <c r="B12" s="145">
        <v>25639</v>
      </c>
      <c r="C12" s="145">
        <v>23309</v>
      </c>
      <c r="D12" s="146">
        <f t="shared" si="0"/>
        <v>-2330</v>
      </c>
      <c r="E12" s="147">
        <f t="shared" si="1"/>
        <v>-9.08771792971645</v>
      </c>
      <c r="F12" s="150"/>
    </row>
    <row r="13" ht="24.75" customHeight="1" spans="1:6">
      <c r="A13" s="144" t="s">
        <v>62</v>
      </c>
      <c r="B13" s="145">
        <v>250</v>
      </c>
      <c r="C13" s="145">
        <v>129</v>
      </c>
      <c r="D13" s="146">
        <f t="shared" si="0"/>
        <v>-121</v>
      </c>
      <c r="E13" s="147">
        <f t="shared" si="1"/>
        <v>-48.4</v>
      </c>
      <c r="F13" s="150"/>
    </row>
    <row r="14" s="132" customFormat="1" ht="23.25" customHeight="1" spans="1:6">
      <c r="A14" s="152" t="s">
        <v>93</v>
      </c>
      <c r="B14" s="153">
        <f>SUM(B7:B13)</f>
        <v>68060</v>
      </c>
      <c r="C14" s="153">
        <f>SUM(C7:C13)</f>
        <v>265148</v>
      </c>
      <c r="D14" s="153">
        <f>SUM(D7:D13)</f>
        <v>197088</v>
      </c>
      <c r="E14" s="154">
        <f t="shared" si="1"/>
        <v>289.579782544813</v>
      </c>
      <c r="F14" s="155"/>
    </row>
    <row r="15" s="132" customFormat="1" ht="23.25" customHeight="1" spans="1:6">
      <c r="A15" s="144" t="s">
        <v>66</v>
      </c>
      <c r="B15" s="153">
        <v>58532</v>
      </c>
      <c r="C15" s="145"/>
      <c r="D15" s="156">
        <f>C15-B15</f>
        <v>-58532</v>
      </c>
      <c r="E15" s="147">
        <f t="shared" si="1"/>
        <v>-100</v>
      </c>
      <c r="F15" s="155"/>
    </row>
    <row r="16" s="132" customFormat="1" ht="23.25" customHeight="1" spans="1:6">
      <c r="A16" s="144" t="s">
        <v>68</v>
      </c>
      <c r="B16" s="153">
        <v>16900</v>
      </c>
      <c r="C16" s="145">
        <v>16900</v>
      </c>
      <c r="D16" s="156">
        <f>C16-B16</f>
        <v>0</v>
      </c>
      <c r="E16" s="154">
        <f t="shared" si="1"/>
        <v>0</v>
      </c>
      <c r="F16" s="155"/>
    </row>
    <row r="17" s="132" customFormat="1" ht="23.25" hidden="1" customHeight="1" spans="1:6">
      <c r="A17" s="144" t="s">
        <v>94</v>
      </c>
      <c r="B17" s="153"/>
      <c r="C17" s="145"/>
      <c r="D17" s="156">
        <f>C17-B17</f>
        <v>0</v>
      </c>
      <c r="E17" s="154"/>
      <c r="F17" s="157"/>
    </row>
    <row r="18" s="132" customFormat="1" ht="23.25" customHeight="1" spans="1:6">
      <c r="A18" s="152" t="s">
        <v>95</v>
      </c>
      <c r="B18" s="153">
        <f>SUM(B14:B17)</f>
        <v>143492</v>
      </c>
      <c r="C18" s="153">
        <f>SUM(C14:C17)</f>
        <v>282048</v>
      </c>
      <c r="D18" s="153">
        <f>SUM(D14:D17)</f>
        <v>138556</v>
      </c>
      <c r="E18" s="154">
        <f>D18/B18*100</f>
        <v>96.5600869734898</v>
      </c>
      <c r="F18" s="158"/>
    </row>
    <row r="19" spans="2:2">
      <c r="B19" s="133">
        <v>0</v>
      </c>
    </row>
  </sheetData>
  <mergeCells count="6">
    <mergeCell ref="A2:F2"/>
    <mergeCell ref="D5:E5"/>
    <mergeCell ref="A5:A6"/>
    <mergeCell ref="B5:B6"/>
    <mergeCell ref="C5:C6"/>
    <mergeCell ref="F5:F6"/>
  </mergeCells>
  <printOptions horizontalCentered="1" verticalCentered="1"/>
  <pageMargins left="0.239583333333333" right="0.200694444444444" top="0.35" bottom="0.468055555555556" header="0.310416666666667" footer="0.279166666666667"/>
  <pageSetup paperSize="9" orientation="landscape" useFirstPageNumber="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showZeros="0" workbookViewId="0">
      <selection activeCell="D9" sqref="D9"/>
    </sheetView>
  </sheetViews>
  <sheetFormatPr defaultColWidth="9" defaultRowHeight="14.25" customHeight="1" outlineLevelCol="6"/>
  <cols>
    <col min="1" max="1" width="11.625" style="100" customWidth="1"/>
    <col min="2" max="2" width="50.25" style="101" customWidth="1"/>
    <col min="3" max="3" width="8.5" style="101" customWidth="1"/>
    <col min="4" max="4" width="8.875" style="101" customWidth="1"/>
    <col min="5" max="5" width="10" style="101" customWidth="1"/>
    <col min="6" max="6" width="10" style="123" customWidth="1"/>
    <col min="7" max="7" width="13.75" style="101" customWidth="1"/>
    <col min="8" max="16384" width="9" style="101"/>
  </cols>
  <sheetData>
    <row r="1" ht="24" customHeight="1" spans="1:7">
      <c r="A1" s="101" t="s">
        <v>96</v>
      </c>
      <c r="G1" s="102"/>
    </row>
    <row r="2" ht="23" spans="1:7">
      <c r="A2" s="103" t="s">
        <v>97</v>
      </c>
      <c r="B2" s="103"/>
      <c r="C2" s="103"/>
      <c r="D2" s="103"/>
      <c r="E2" s="103"/>
      <c r="F2" s="103"/>
      <c r="G2" s="103"/>
    </row>
    <row r="3" ht="15.75" customHeight="1" spans="1:7">
      <c r="A3" s="124"/>
      <c r="B3" s="122"/>
      <c r="C3" s="122"/>
      <c r="G3" s="125" t="s">
        <v>2</v>
      </c>
    </row>
    <row r="4" s="122" customFormat="1" ht="24.95" customHeight="1" spans="1:7">
      <c r="A4" s="107" t="s">
        <v>98</v>
      </c>
      <c r="B4" s="107" t="s">
        <v>99</v>
      </c>
      <c r="C4" s="107" t="s">
        <v>100</v>
      </c>
      <c r="D4" s="107" t="s">
        <v>5</v>
      </c>
      <c r="E4" s="109" t="s">
        <v>6</v>
      </c>
      <c r="F4" s="110"/>
      <c r="G4" s="108" t="s">
        <v>101</v>
      </c>
    </row>
    <row r="5" s="122" customFormat="1" ht="24.95" customHeight="1" spans="1:7">
      <c r="A5" s="111"/>
      <c r="B5" s="111"/>
      <c r="C5" s="111"/>
      <c r="D5" s="111"/>
      <c r="E5" s="85" t="s">
        <v>8</v>
      </c>
      <c r="F5" s="85" t="s">
        <v>102</v>
      </c>
      <c r="G5" s="112"/>
    </row>
    <row r="6" s="122" customFormat="1" ht="24" customHeight="1" spans="1:7">
      <c r="A6" s="113">
        <v>10306</v>
      </c>
      <c r="B6" s="126" t="s">
        <v>103</v>
      </c>
      <c r="C6" s="114">
        <f>C7+C8+C9+C10</f>
        <v>1482</v>
      </c>
      <c r="D6" s="114">
        <f>D7+D8+D9+D10</f>
        <v>1527</v>
      </c>
      <c r="E6" s="114">
        <f>E7+E8+E9+E10</f>
        <v>45</v>
      </c>
      <c r="F6" s="115">
        <f t="shared" ref="F6:F12" si="0">E6/C6*100</f>
        <v>3.03643724696356</v>
      </c>
      <c r="G6" s="127"/>
    </row>
    <row r="7" s="122" customFormat="1" ht="24" customHeight="1" spans="1:7">
      <c r="A7" s="113">
        <v>1030601</v>
      </c>
      <c r="B7" s="128" t="s">
        <v>104</v>
      </c>
      <c r="C7" s="114"/>
      <c r="D7" s="114"/>
      <c r="E7" s="114"/>
      <c r="F7" s="115"/>
      <c r="G7" s="85"/>
    </row>
    <row r="8" s="122" customFormat="1" ht="24" customHeight="1" spans="1:7">
      <c r="A8" s="113">
        <v>1030602</v>
      </c>
      <c r="B8" s="128" t="s">
        <v>105</v>
      </c>
      <c r="C8" s="114">
        <v>1482</v>
      </c>
      <c r="D8" s="114">
        <v>1527</v>
      </c>
      <c r="E8" s="114">
        <f>D8-C8</f>
        <v>45</v>
      </c>
      <c r="F8" s="115">
        <f t="shared" si="0"/>
        <v>3.03643724696356</v>
      </c>
      <c r="G8" s="85"/>
    </row>
    <row r="9" s="122" customFormat="1" ht="24" customHeight="1" spans="1:7">
      <c r="A9" s="113">
        <v>1030603</v>
      </c>
      <c r="B9" s="128" t="s">
        <v>106</v>
      </c>
      <c r="C9" s="114"/>
      <c r="D9" s="114"/>
      <c r="E9" s="114"/>
      <c r="F9" s="115"/>
      <c r="G9" s="85"/>
    </row>
    <row r="10" s="122" customFormat="1" ht="24" customHeight="1" spans="1:7">
      <c r="A10" s="113">
        <v>1030604</v>
      </c>
      <c r="B10" s="128" t="s">
        <v>107</v>
      </c>
      <c r="C10" s="114"/>
      <c r="D10" s="114"/>
      <c r="E10" s="114"/>
      <c r="F10" s="115"/>
      <c r="G10" s="85"/>
    </row>
    <row r="11" s="99" customFormat="1" ht="24" customHeight="1" spans="1:7">
      <c r="A11" s="113">
        <v>110</v>
      </c>
      <c r="B11" s="129" t="s">
        <v>108</v>
      </c>
      <c r="C11" s="114"/>
      <c r="D11" s="114">
        <v>9</v>
      </c>
      <c r="E11" s="118">
        <f>D11-C11</f>
        <v>9</v>
      </c>
      <c r="F11" s="115"/>
      <c r="G11" s="85"/>
    </row>
    <row r="12" ht="24" customHeight="1" spans="1:7">
      <c r="A12" s="130"/>
      <c r="B12" s="131" t="s">
        <v>109</v>
      </c>
      <c r="C12" s="118">
        <f>C6+C11</f>
        <v>1482</v>
      </c>
      <c r="D12" s="118">
        <f>D6+D11</f>
        <v>1536</v>
      </c>
      <c r="E12" s="118">
        <f>E6+E11</f>
        <v>54</v>
      </c>
      <c r="F12" s="115">
        <f t="shared" si="0"/>
        <v>3.64372469635627</v>
      </c>
      <c r="G12" s="117"/>
    </row>
  </sheetData>
  <mergeCells count="7">
    <mergeCell ref="A2:G2"/>
    <mergeCell ref="E4:F4"/>
    <mergeCell ref="A4:A5"/>
    <mergeCell ref="B4:B5"/>
    <mergeCell ref="C4:C5"/>
    <mergeCell ref="D4:D5"/>
    <mergeCell ref="G4:G5"/>
  </mergeCells>
  <printOptions horizontalCentered="1"/>
  <pageMargins left="0.747916666666667" right="0.747916666666667" top="0.865972222222222" bottom="0.747916666666667" header="0.472222222222222" footer="0.511805555555556"/>
  <pageSetup paperSize="9" orientation="landscape"/>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showZeros="0" workbookViewId="0">
      <selection activeCell="D15" sqref="D15"/>
    </sheetView>
  </sheetViews>
  <sheetFormatPr defaultColWidth="9" defaultRowHeight="14.25" customHeight="1" outlineLevelCol="6"/>
  <cols>
    <col min="1" max="1" width="10.25" style="100" customWidth="1"/>
    <col min="2" max="2" width="39.875" style="101" customWidth="1"/>
    <col min="3" max="3" width="10.125" style="101" customWidth="1"/>
    <col min="4" max="4" width="9.875" style="101" customWidth="1"/>
    <col min="5" max="6" width="10.5" style="101" customWidth="1"/>
    <col min="7" max="7" width="12.625" style="101" customWidth="1"/>
    <col min="8" max="16384" width="9" style="101"/>
  </cols>
  <sheetData>
    <row r="1" ht="15" spans="1:7">
      <c r="A1" s="101" t="s">
        <v>110</v>
      </c>
      <c r="G1" s="102"/>
    </row>
    <row r="2" ht="23" spans="1:7">
      <c r="A2" s="103" t="s">
        <v>111</v>
      </c>
      <c r="B2" s="103"/>
      <c r="C2" s="103"/>
      <c r="D2" s="103"/>
      <c r="E2" s="103"/>
      <c r="F2" s="103"/>
      <c r="G2" s="103"/>
    </row>
    <row r="3" ht="15" spans="1:7">
      <c r="A3" s="104"/>
      <c r="B3" s="105"/>
      <c r="C3" s="105"/>
      <c r="D3" s="105"/>
      <c r="E3" s="105"/>
      <c r="F3" s="105"/>
      <c r="G3" s="106" t="s">
        <v>2</v>
      </c>
    </row>
    <row r="4" s="98" customFormat="1" ht="24.95" customHeight="1" spans="1:7">
      <c r="A4" s="107" t="s">
        <v>98</v>
      </c>
      <c r="B4" s="107" t="s">
        <v>112</v>
      </c>
      <c r="C4" s="108" t="s">
        <v>100</v>
      </c>
      <c r="D4" s="108" t="s">
        <v>5</v>
      </c>
      <c r="E4" s="109" t="s">
        <v>6</v>
      </c>
      <c r="F4" s="110"/>
      <c r="G4" s="108" t="s">
        <v>101</v>
      </c>
    </row>
    <row r="5" s="98" customFormat="1" ht="24.95" customHeight="1" spans="1:7">
      <c r="A5" s="111"/>
      <c r="B5" s="111"/>
      <c r="C5" s="112"/>
      <c r="D5" s="112"/>
      <c r="E5" s="85" t="s">
        <v>8</v>
      </c>
      <c r="F5" s="85" t="s">
        <v>102</v>
      </c>
      <c r="G5" s="112"/>
    </row>
    <row r="6" s="99" customFormat="1" ht="27" customHeight="1" spans="1:7">
      <c r="A6" s="113">
        <v>223</v>
      </c>
      <c r="B6" s="85" t="s">
        <v>113</v>
      </c>
      <c r="C6" s="114"/>
      <c r="D6" s="114">
        <f>D7+D8+D9+D10</f>
        <v>9</v>
      </c>
      <c r="E6" s="114">
        <f>D6-C6</f>
        <v>9</v>
      </c>
      <c r="F6" s="115"/>
      <c r="G6" s="116"/>
    </row>
    <row r="7" ht="27" customHeight="1" spans="1:7">
      <c r="A7" s="113">
        <v>22301</v>
      </c>
      <c r="B7" s="85" t="s">
        <v>114</v>
      </c>
      <c r="C7" s="114"/>
      <c r="D7" s="114">
        <v>9</v>
      </c>
      <c r="E7" s="114">
        <f>D7-C7</f>
        <v>9</v>
      </c>
      <c r="F7" s="115"/>
      <c r="G7" s="117"/>
    </row>
    <row r="8" ht="27" customHeight="1" spans="1:7">
      <c r="A8" s="113">
        <v>22302</v>
      </c>
      <c r="B8" s="85" t="s">
        <v>115</v>
      </c>
      <c r="C8" s="118"/>
      <c r="D8" s="118"/>
      <c r="E8" s="118"/>
      <c r="F8" s="115"/>
      <c r="G8" s="117"/>
    </row>
    <row r="9" ht="27" customHeight="1" spans="1:7">
      <c r="A9" s="113">
        <v>22303</v>
      </c>
      <c r="B9" s="85" t="s">
        <v>116</v>
      </c>
      <c r="C9" s="118"/>
      <c r="D9" s="118"/>
      <c r="E9" s="118"/>
      <c r="F9" s="115"/>
      <c r="G9" s="117"/>
    </row>
    <row r="10" ht="27" customHeight="1" spans="1:7">
      <c r="A10" s="113">
        <v>22399</v>
      </c>
      <c r="B10" s="85" t="s">
        <v>117</v>
      </c>
      <c r="C10" s="114"/>
      <c r="D10" s="114"/>
      <c r="E10" s="114"/>
      <c r="F10" s="115"/>
      <c r="G10" s="117"/>
    </row>
    <row r="11" ht="27" customHeight="1" spans="1:7">
      <c r="A11" s="113">
        <v>23008</v>
      </c>
      <c r="B11" s="119" t="s">
        <v>118</v>
      </c>
      <c r="C11" s="114">
        <v>1482</v>
      </c>
      <c r="D11" s="114">
        <v>1527</v>
      </c>
      <c r="E11" s="114">
        <f>D11-C11</f>
        <v>45</v>
      </c>
      <c r="F11" s="115">
        <f>E11/C11*100</f>
        <v>3.03643724696356</v>
      </c>
      <c r="G11" s="117"/>
    </row>
    <row r="12" ht="24.95" customHeight="1" spans="1:7">
      <c r="A12" s="120"/>
      <c r="B12" s="121" t="s">
        <v>119</v>
      </c>
      <c r="C12" s="114">
        <f>C6+C11</f>
        <v>1482</v>
      </c>
      <c r="D12" s="114">
        <f>D6+D11</f>
        <v>1536</v>
      </c>
      <c r="E12" s="114">
        <f>D12-C12</f>
        <v>54</v>
      </c>
      <c r="F12" s="115">
        <f>E12/C12*100</f>
        <v>3.64372469635627</v>
      </c>
      <c r="G12" s="117"/>
    </row>
  </sheetData>
  <mergeCells count="7">
    <mergeCell ref="A2:G2"/>
    <mergeCell ref="E4:F4"/>
    <mergeCell ref="A4:A5"/>
    <mergeCell ref="B4:B5"/>
    <mergeCell ref="C4:C5"/>
    <mergeCell ref="D4:D5"/>
    <mergeCell ref="G4:G5"/>
  </mergeCells>
  <printOptions horizontalCentered="1"/>
  <pageMargins left="0.747916666666667" right="0.747916666666667" top="0.904861111111111" bottom="0.550694444444444" header="0.511805555555556" footer="0.354166666666667"/>
  <pageSetup paperSize="9" orientation="landscape"/>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showZeros="0" zoomScale="85" zoomScaleNormal="85" topLeftCell="A3" workbookViewId="0">
      <selection activeCell="D23" sqref="D23"/>
    </sheetView>
  </sheetViews>
  <sheetFormatPr defaultColWidth="9" defaultRowHeight="15"/>
  <cols>
    <col min="1" max="1" width="47.375" customWidth="1"/>
    <col min="2" max="9" width="16.75" customWidth="1"/>
    <col min="10" max="10" width="15.5833333333333" customWidth="1"/>
    <col min="11" max="11" width="16.4666666666667" customWidth="1"/>
  </cols>
  <sheetData>
    <row r="1" ht="24.95" customHeight="1" spans="1:11">
      <c r="A1" s="73" t="s">
        <v>120</v>
      </c>
      <c r="B1" s="74"/>
      <c r="C1" s="74"/>
      <c r="D1" s="74"/>
      <c r="E1" s="74"/>
      <c r="F1" s="74"/>
      <c r="G1" s="74"/>
      <c r="H1" s="74"/>
      <c r="I1" s="74"/>
      <c r="J1" s="74"/>
      <c r="K1" s="74"/>
    </row>
    <row r="2" ht="24" customHeight="1" spans="1:11">
      <c r="A2" s="75" t="s">
        <v>121</v>
      </c>
      <c r="B2" s="75"/>
      <c r="C2" s="75"/>
      <c r="D2" s="75"/>
      <c r="E2" s="75"/>
      <c r="F2" s="75"/>
      <c r="G2" s="75"/>
      <c r="H2" s="75"/>
      <c r="I2" s="75"/>
      <c r="J2" s="75"/>
      <c r="K2" s="75"/>
    </row>
    <row r="3" ht="18.95" customHeight="1" spans="1:11">
      <c r="A3" s="76"/>
      <c r="B3" s="76"/>
      <c r="C3" s="76"/>
      <c r="D3" s="76"/>
      <c r="E3" s="76"/>
      <c r="F3" s="76"/>
      <c r="G3" s="76"/>
      <c r="H3" s="76"/>
      <c r="I3" s="76"/>
      <c r="J3" s="76" t="s">
        <v>2</v>
      </c>
      <c r="K3" s="76"/>
    </row>
    <row r="4" ht="27" customHeight="1" spans="1:11">
      <c r="A4" s="77" t="s">
        <v>3</v>
      </c>
      <c r="B4" s="78" t="s">
        <v>4</v>
      </c>
      <c r="C4" s="79" t="s">
        <v>122</v>
      </c>
      <c r="D4" s="80"/>
      <c r="E4" s="81"/>
      <c r="F4" s="77" t="s">
        <v>5</v>
      </c>
      <c r="G4" s="79" t="s">
        <v>122</v>
      </c>
      <c r="H4" s="80"/>
      <c r="I4" s="81"/>
      <c r="J4" s="91" t="s">
        <v>6</v>
      </c>
      <c r="K4" s="92"/>
    </row>
    <row r="5" ht="45" customHeight="1" spans="1:11">
      <c r="A5" s="82"/>
      <c r="B5" s="83"/>
      <c r="C5" s="84" t="s">
        <v>123</v>
      </c>
      <c r="D5" s="84" t="s">
        <v>124</v>
      </c>
      <c r="E5" s="84" t="s">
        <v>125</v>
      </c>
      <c r="F5" s="82"/>
      <c r="G5" s="84" t="s">
        <v>123</v>
      </c>
      <c r="H5" s="84" t="s">
        <v>124</v>
      </c>
      <c r="I5" s="84" t="s">
        <v>125</v>
      </c>
      <c r="J5" s="93" t="s">
        <v>8</v>
      </c>
      <c r="K5" s="93" t="s">
        <v>9</v>
      </c>
    </row>
    <row r="6" ht="35.1" customHeight="1" spans="1:11">
      <c r="A6" s="85" t="s">
        <v>126</v>
      </c>
      <c r="B6" s="86">
        <f t="shared" ref="B6:H6" si="0">SUM(B7:B16)</f>
        <v>30209</v>
      </c>
      <c r="C6" s="86">
        <f t="shared" si="0"/>
        <v>0</v>
      </c>
      <c r="D6" s="86">
        <f t="shared" si="0"/>
        <v>30209</v>
      </c>
      <c r="E6" s="86">
        <f>SUM(E7:E15)</f>
        <v>0</v>
      </c>
      <c r="F6" s="86">
        <f t="shared" ref="F6:F25" si="1">SUM(G6:I6)</f>
        <v>34393</v>
      </c>
      <c r="G6" s="86">
        <f t="shared" si="0"/>
        <v>0</v>
      </c>
      <c r="H6" s="86">
        <f t="shared" si="0"/>
        <v>34393</v>
      </c>
      <c r="I6" s="86">
        <f>SUM(I7:I14)</f>
        <v>0</v>
      </c>
      <c r="J6" s="94">
        <f t="shared" ref="J6:J25" si="2">F6-B6</f>
        <v>4184</v>
      </c>
      <c r="K6" s="95">
        <f t="shared" ref="K6:K12" si="3">J6/B6*100</f>
        <v>13.8501770995399</v>
      </c>
    </row>
    <row r="7" ht="35.1" customHeight="1" spans="1:11">
      <c r="A7" s="85" t="s">
        <v>127</v>
      </c>
      <c r="B7" s="87">
        <f>SUM(C7:E7)</f>
        <v>29150</v>
      </c>
      <c r="C7" s="87"/>
      <c r="D7" s="87">
        <v>29150</v>
      </c>
      <c r="E7" s="87"/>
      <c r="F7" s="87">
        <f t="shared" si="1"/>
        <v>31715</v>
      </c>
      <c r="G7" s="88"/>
      <c r="H7" s="87">
        <v>31715</v>
      </c>
      <c r="I7" s="87"/>
      <c r="J7" s="96">
        <f t="shared" si="2"/>
        <v>2565</v>
      </c>
      <c r="K7" s="97">
        <f t="shared" si="3"/>
        <v>8.79931389365352</v>
      </c>
    </row>
    <row r="8" ht="35.1" customHeight="1" spans="1:11">
      <c r="A8" s="85" t="s">
        <v>128</v>
      </c>
      <c r="B8" s="87">
        <f t="shared" ref="B7:B16" si="4">SUM(C8:E8)</f>
        <v>17</v>
      </c>
      <c r="C8" s="87"/>
      <c r="D8" s="87">
        <v>17</v>
      </c>
      <c r="E8" s="87"/>
      <c r="F8" s="87">
        <f t="shared" si="1"/>
        <v>38</v>
      </c>
      <c r="G8" s="88"/>
      <c r="H8" s="87">
        <v>38</v>
      </c>
      <c r="I8" s="87"/>
      <c r="J8" s="96">
        <f t="shared" si="2"/>
        <v>21</v>
      </c>
      <c r="K8" s="97">
        <f t="shared" si="3"/>
        <v>123.529411764706</v>
      </c>
    </row>
    <row r="9" ht="35.1" customHeight="1" spans="1:11">
      <c r="A9" s="85" t="s">
        <v>129</v>
      </c>
      <c r="B9" s="87">
        <f t="shared" si="4"/>
        <v>500</v>
      </c>
      <c r="C9" s="87"/>
      <c r="D9" s="87">
        <v>500</v>
      </c>
      <c r="E9" s="87"/>
      <c r="F9" s="87">
        <f t="shared" si="1"/>
        <v>0</v>
      </c>
      <c r="G9" s="88"/>
      <c r="H9" s="87"/>
      <c r="I9" s="87"/>
      <c r="J9" s="96">
        <f t="shared" si="2"/>
        <v>-500</v>
      </c>
      <c r="K9" s="97">
        <f t="shared" si="3"/>
        <v>-100</v>
      </c>
    </row>
    <row r="10" ht="35.1" customHeight="1" spans="1:11">
      <c r="A10" s="85" t="s">
        <v>130</v>
      </c>
      <c r="B10" s="87">
        <f t="shared" si="4"/>
        <v>0</v>
      </c>
      <c r="C10" s="87"/>
      <c r="D10" s="87"/>
      <c r="E10" s="87"/>
      <c r="F10" s="87">
        <f t="shared" si="1"/>
        <v>0</v>
      </c>
      <c r="G10" s="88"/>
      <c r="H10" s="87"/>
      <c r="I10" s="87"/>
      <c r="J10" s="96">
        <f t="shared" si="2"/>
        <v>0</v>
      </c>
      <c r="K10" s="97"/>
    </row>
    <row r="11" ht="35.1" customHeight="1" spans="1:11">
      <c r="A11" s="85" t="s">
        <v>131</v>
      </c>
      <c r="B11" s="87">
        <f t="shared" si="4"/>
        <v>2</v>
      </c>
      <c r="C11" s="87"/>
      <c r="D11" s="87">
        <v>2</v>
      </c>
      <c r="E11" s="87"/>
      <c r="F11" s="87">
        <f t="shared" si="1"/>
        <v>0</v>
      </c>
      <c r="G11" s="88"/>
      <c r="H11" s="87"/>
      <c r="I11" s="87"/>
      <c r="J11" s="96">
        <f t="shared" si="2"/>
        <v>-2</v>
      </c>
      <c r="K11" s="97">
        <f t="shared" si="3"/>
        <v>-100</v>
      </c>
    </row>
    <row r="12" ht="35.1" customHeight="1" spans="1:11">
      <c r="A12" s="85" t="s">
        <v>132</v>
      </c>
      <c r="B12" s="87">
        <f t="shared" si="4"/>
        <v>456</v>
      </c>
      <c r="C12" s="87"/>
      <c r="D12" s="87">
        <v>456</v>
      </c>
      <c r="E12" s="87"/>
      <c r="F12" s="87">
        <f t="shared" si="1"/>
        <v>2608</v>
      </c>
      <c r="G12" s="88"/>
      <c r="H12" s="87">
        <v>2608</v>
      </c>
      <c r="I12" s="87"/>
      <c r="J12" s="96">
        <f t="shared" si="2"/>
        <v>2152</v>
      </c>
      <c r="K12" s="97">
        <f t="shared" si="3"/>
        <v>471.929824561404</v>
      </c>
    </row>
    <row r="13" ht="35.1" customHeight="1" spans="1:11">
      <c r="A13" s="85" t="s">
        <v>133</v>
      </c>
      <c r="B13" s="87">
        <f t="shared" si="4"/>
        <v>0</v>
      </c>
      <c r="C13" s="87"/>
      <c r="D13" s="87"/>
      <c r="E13" s="87"/>
      <c r="F13" s="87">
        <f t="shared" si="1"/>
        <v>0</v>
      </c>
      <c r="G13" s="88"/>
      <c r="H13" s="87"/>
      <c r="I13" s="87"/>
      <c r="J13" s="96">
        <f t="shared" si="2"/>
        <v>0</v>
      </c>
      <c r="K13" s="97"/>
    </row>
    <row r="14" ht="35.1" customHeight="1" spans="1:11">
      <c r="A14" s="85" t="s">
        <v>134</v>
      </c>
      <c r="B14" s="87">
        <f t="shared" si="4"/>
        <v>0</v>
      </c>
      <c r="C14" s="87"/>
      <c r="D14" s="87"/>
      <c r="E14" s="87"/>
      <c r="F14" s="87">
        <f t="shared" si="1"/>
        <v>0</v>
      </c>
      <c r="G14" s="88"/>
      <c r="H14" s="87"/>
      <c r="I14" s="87"/>
      <c r="J14" s="96">
        <f t="shared" si="2"/>
        <v>0</v>
      </c>
      <c r="K14" s="97"/>
    </row>
    <row r="15" ht="35.1" customHeight="1" spans="1:11">
      <c r="A15" s="85" t="s">
        <v>135</v>
      </c>
      <c r="B15" s="87">
        <f t="shared" si="4"/>
        <v>0</v>
      </c>
      <c r="C15" s="87"/>
      <c r="D15" s="87"/>
      <c r="E15" s="87"/>
      <c r="F15" s="87">
        <f t="shared" si="1"/>
        <v>0</v>
      </c>
      <c r="G15" s="88"/>
      <c r="H15" s="87"/>
      <c r="I15" s="87"/>
      <c r="J15" s="96">
        <f t="shared" si="2"/>
        <v>0</v>
      </c>
      <c r="K15" s="97"/>
    </row>
    <row r="16" ht="35.1" customHeight="1" spans="1:11">
      <c r="A16" s="85" t="s">
        <v>136</v>
      </c>
      <c r="B16" s="87">
        <f t="shared" si="4"/>
        <v>84</v>
      </c>
      <c r="C16" s="87"/>
      <c r="D16" s="87">
        <v>84</v>
      </c>
      <c r="E16" s="87"/>
      <c r="F16" s="87">
        <f t="shared" si="1"/>
        <v>32</v>
      </c>
      <c r="G16" s="88"/>
      <c r="H16" s="87">
        <v>32</v>
      </c>
      <c r="I16" s="87"/>
      <c r="J16" s="96">
        <f t="shared" si="2"/>
        <v>-52</v>
      </c>
      <c r="K16" s="97">
        <f t="shared" ref="K15:K18" si="5">J16/B16*100</f>
        <v>-61.9047619047619</v>
      </c>
    </row>
    <row r="17" ht="35.1" customHeight="1" spans="1:11">
      <c r="A17" s="85" t="s">
        <v>137</v>
      </c>
      <c r="B17" s="86">
        <f>SUM(B18:B23)</f>
        <v>30341</v>
      </c>
      <c r="C17" s="86">
        <f t="shared" ref="C17:H17" si="6">SUM(C18:C23)</f>
        <v>0</v>
      </c>
      <c r="D17" s="86">
        <f t="shared" si="6"/>
        <v>30341</v>
      </c>
      <c r="E17" s="86">
        <f>SUM(E18:E22)</f>
        <v>0</v>
      </c>
      <c r="F17" s="86">
        <f t="shared" si="1"/>
        <v>31126</v>
      </c>
      <c r="G17" s="86">
        <f t="shared" si="6"/>
        <v>0</v>
      </c>
      <c r="H17" s="86">
        <f t="shared" si="6"/>
        <v>31126</v>
      </c>
      <c r="I17" s="86">
        <f>SUM(I18:I22)</f>
        <v>0</v>
      </c>
      <c r="J17" s="94">
        <f t="shared" si="2"/>
        <v>785</v>
      </c>
      <c r="K17" s="95">
        <f t="shared" si="5"/>
        <v>2.58725816551861</v>
      </c>
    </row>
    <row r="18" ht="35.1" customHeight="1" spans="1:11">
      <c r="A18" s="85" t="s">
        <v>138</v>
      </c>
      <c r="B18" s="87">
        <f t="shared" ref="B18:B25" si="7">SUM(C18:E18)</f>
        <v>29383</v>
      </c>
      <c r="C18" s="87"/>
      <c r="D18" s="87">
        <v>29383</v>
      </c>
      <c r="E18" s="87"/>
      <c r="F18" s="87">
        <f t="shared" si="1"/>
        <v>30361</v>
      </c>
      <c r="G18" s="88"/>
      <c r="H18" s="87">
        <v>30361</v>
      </c>
      <c r="I18" s="87"/>
      <c r="J18" s="96">
        <f t="shared" si="2"/>
        <v>978</v>
      </c>
      <c r="K18" s="97">
        <f t="shared" si="5"/>
        <v>3.32845522921417</v>
      </c>
    </row>
    <row r="19" ht="35.1" customHeight="1" spans="1:11">
      <c r="A19" s="85" t="s">
        <v>139</v>
      </c>
      <c r="B19" s="87">
        <f t="shared" si="7"/>
        <v>0</v>
      </c>
      <c r="C19" s="87"/>
      <c r="D19" s="87"/>
      <c r="E19" s="87"/>
      <c r="F19" s="87">
        <f t="shared" si="1"/>
        <v>2</v>
      </c>
      <c r="G19" s="88"/>
      <c r="H19" s="87">
        <v>2</v>
      </c>
      <c r="I19" s="87"/>
      <c r="J19" s="96">
        <f t="shared" si="2"/>
        <v>2</v>
      </c>
      <c r="K19" s="97"/>
    </row>
    <row r="20" ht="35.1" customHeight="1" spans="1:11">
      <c r="A20" s="85" t="s">
        <v>140</v>
      </c>
      <c r="B20" s="87">
        <f t="shared" si="7"/>
        <v>1</v>
      </c>
      <c r="C20" s="87"/>
      <c r="D20" s="87">
        <v>1</v>
      </c>
      <c r="E20" s="87"/>
      <c r="F20" s="87">
        <f t="shared" si="1"/>
        <v>83</v>
      </c>
      <c r="G20" s="88">
        <v>0</v>
      </c>
      <c r="H20" s="87">
        <v>83</v>
      </c>
      <c r="I20" s="87"/>
      <c r="J20" s="96">
        <f t="shared" si="2"/>
        <v>82</v>
      </c>
      <c r="K20" s="97">
        <f t="shared" ref="K20:K25" si="8">J20/B20*100</f>
        <v>8200</v>
      </c>
    </row>
    <row r="21" ht="35.1" customHeight="1" spans="1:11">
      <c r="A21" s="85" t="s">
        <v>141</v>
      </c>
      <c r="B21" s="87">
        <f t="shared" si="7"/>
        <v>0</v>
      </c>
      <c r="C21" s="87"/>
      <c r="D21" s="87"/>
      <c r="E21" s="87"/>
      <c r="F21" s="87">
        <f t="shared" si="1"/>
        <v>0</v>
      </c>
      <c r="G21" s="88"/>
      <c r="H21" s="87"/>
      <c r="I21" s="87"/>
      <c r="J21" s="96">
        <f t="shared" si="2"/>
        <v>0</v>
      </c>
      <c r="K21" s="97"/>
    </row>
    <row r="22" ht="35.1" customHeight="1" spans="1:11">
      <c r="A22" s="85" t="s">
        <v>142</v>
      </c>
      <c r="B22" s="87">
        <f t="shared" si="7"/>
        <v>0</v>
      </c>
      <c r="C22" s="87"/>
      <c r="D22" s="87"/>
      <c r="E22" s="87"/>
      <c r="F22" s="87">
        <f t="shared" si="1"/>
        <v>0</v>
      </c>
      <c r="G22" s="88"/>
      <c r="H22" s="87"/>
      <c r="I22" s="87"/>
      <c r="J22" s="96">
        <f t="shared" si="2"/>
        <v>0</v>
      </c>
      <c r="K22" s="97"/>
    </row>
    <row r="23" ht="35.1" customHeight="1" spans="1:11">
      <c r="A23" s="85" t="s">
        <v>143</v>
      </c>
      <c r="B23" s="87">
        <f t="shared" si="7"/>
        <v>957</v>
      </c>
      <c r="C23" s="87"/>
      <c r="D23" s="87">
        <v>957</v>
      </c>
      <c r="E23" s="87"/>
      <c r="F23" s="87">
        <f t="shared" si="1"/>
        <v>680</v>
      </c>
      <c r="G23" s="87"/>
      <c r="H23" s="87">
        <v>680</v>
      </c>
      <c r="I23" s="87"/>
      <c r="J23" s="96">
        <f t="shared" si="2"/>
        <v>-277</v>
      </c>
      <c r="K23" s="97">
        <f t="shared" si="8"/>
        <v>-28.944618599791</v>
      </c>
    </row>
    <row r="24" ht="35.1" customHeight="1" spans="1:11">
      <c r="A24" s="89" t="s">
        <v>144</v>
      </c>
      <c r="B24" s="86">
        <f t="shared" ref="B24:H24" si="9">B6-B17</f>
        <v>-132</v>
      </c>
      <c r="C24" s="86"/>
      <c r="D24" s="86">
        <f t="shared" si="9"/>
        <v>-132</v>
      </c>
      <c r="E24" s="86">
        <f t="shared" ref="E24:I24" si="10">E6-E17</f>
        <v>0</v>
      </c>
      <c r="F24" s="86">
        <f t="shared" si="1"/>
        <v>3267</v>
      </c>
      <c r="G24" s="86">
        <f t="shared" si="9"/>
        <v>0</v>
      </c>
      <c r="H24" s="86">
        <f t="shared" si="9"/>
        <v>3267</v>
      </c>
      <c r="I24" s="86">
        <f t="shared" si="10"/>
        <v>0</v>
      </c>
      <c r="J24" s="94">
        <f t="shared" si="2"/>
        <v>3399</v>
      </c>
      <c r="K24" s="95">
        <f t="shared" si="8"/>
        <v>-2575</v>
      </c>
    </row>
    <row r="25" ht="35.1" customHeight="1" spans="1:11">
      <c r="A25" s="85" t="s">
        <v>145</v>
      </c>
      <c r="B25" s="86">
        <f>SUM(C25:E25)</f>
        <v>1286</v>
      </c>
      <c r="C25" s="86"/>
      <c r="D25" s="86">
        <v>1286</v>
      </c>
      <c r="E25" s="86"/>
      <c r="F25" s="86">
        <f t="shared" si="1"/>
        <v>4684</v>
      </c>
      <c r="G25" s="86"/>
      <c r="H25" s="86">
        <v>4684</v>
      </c>
      <c r="I25" s="86">
        <v>0</v>
      </c>
      <c r="J25" s="94">
        <f t="shared" si="2"/>
        <v>3398</v>
      </c>
      <c r="K25" s="95">
        <f t="shared" si="8"/>
        <v>264.230171073095</v>
      </c>
    </row>
    <row r="26" s="72" customFormat="1" ht="60.95" customHeight="1" spans="1:11">
      <c r="A26" s="90" t="s">
        <v>146</v>
      </c>
      <c r="B26" s="90"/>
      <c r="C26" s="90"/>
      <c r="D26" s="90"/>
      <c r="E26" s="90"/>
      <c r="F26" s="90"/>
      <c r="G26" s="90"/>
      <c r="H26" s="90"/>
      <c r="I26" s="90"/>
      <c r="J26" s="90"/>
      <c r="K26" s="90"/>
    </row>
  </sheetData>
  <mergeCells count="8">
    <mergeCell ref="A2:K2"/>
    <mergeCell ref="C4:E4"/>
    <mergeCell ref="G4:I4"/>
    <mergeCell ref="J4:K4"/>
    <mergeCell ref="A26:K26"/>
    <mergeCell ref="A4:A5"/>
    <mergeCell ref="B4:B5"/>
    <mergeCell ref="F4:F5"/>
  </mergeCells>
  <pageMargins left="0.984027777777778" right="0.472222222222222" top="0.751388888888889" bottom="0.511805555555556" header="0.298611111111111" footer="0.298611111111111"/>
  <pageSetup paperSize="9" scale="54"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0"/>
  <sheetViews>
    <sheetView topLeftCell="A67" workbookViewId="0">
      <selection activeCell="J78" sqref="J78"/>
    </sheetView>
  </sheetViews>
  <sheetFormatPr defaultColWidth="9" defaultRowHeight="14"/>
  <cols>
    <col min="1" max="1" width="6.75" style="33" customWidth="1"/>
    <col min="2" max="2" width="22.25" style="34" customWidth="1"/>
    <col min="3" max="3" width="60.375" style="35" customWidth="1"/>
    <col min="4" max="4" width="13.375" style="26" customWidth="1"/>
    <col min="5" max="5" width="31.25" style="36" customWidth="1"/>
    <col min="6" max="6" width="20" style="37" customWidth="1"/>
    <col min="7" max="7" width="20.375" style="37" customWidth="1"/>
    <col min="8" max="8" width="17.25" style="33" customWidth="1"/>
    <col min="9" max="16384" width="9" style="33"/>
  </cols>
  <sheetData>
    <row r="1" ht="24" customHeight="1" spans="1:7">
      <c r="A1" s="38" t="s">
        <v>147</v>
      </c>
      <c r="B1" s="39"/>
      <c r="C1" s="40"/>
      <c r="D1" s="27"/>
      <c r="E1" s="40"/>
      <c r="F1" s="41"/>
      <c r="G1" s="41"/>
    </row>
    <row r="2" ht="24" customHeight="1" spans="1:7">
      <c r="A2" s="42" t="s">
        <v>148</v>
      </c>
      <c r="B2" s="42"/>
      <c r="C2" s="42"/>
      <c r="D2" s="42"/>
      <c r="E2" s="42"/>
      <c r="F2" s="42"/>
      <c r="G2" s="42"/>
    </row>
    <row r="3" ht="17.1" customHeight="1" spans="2:7">
      <c r="B3" s="28"/>
      <c r="C3" s="28"/>
      <c r="D3" s="28"/>
      <c r="E3" s="28"/>
      <c r="F3" s="28"/>
      <c r="G3" s="43" t="s">
        <v>2</v>
      </c>
    </row>
    <row r="4" s="22" customFormat="1" ht="41.25" customHeight="1" spans="1:256">
      <c r="A4" s="44" t="s">
        <v>149</v>
      </c>
      <c r="B4" s="44" t="s">
        <v>150</v>
      </c>
      <c r="C4" s="44" t="s">
        <v>151</v>
      </c>
      <c r="D4" s="44" t="s">
        <v>152</v>
      </c>
      <c r="E4" s="44" t="s">
        <v>99</v>
      </c>
      <c r="F4" s="44" t="s">
        <v>153</v>
      </c>
      <c r="G4" s="44" t="s">
        <v>154</v>
      </c>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row>
    <row r="5" s="23" customFormat="1" ht="42" customHeight="1" spans="1:7">
      <c r="A5" s="45">
        <v>1</v>
      </c>
      <c r="B5" s="46" t="s">
        <v>155</v>
      </c>
      <c r="C5" s="46" t="s">
        <v>156</v>
      </c>
      <c r="D5" s="47">
        <v>2290402</v>
      </c>
      <c r="E5" s="47" t="s">
        <v>157</v>
      </c>
      <c r="F5" s="48">
        <v>5000</v>
      </c>
      <c r="G5" s="47" t="s">
        <v>158</v>
      </c>
    </row>
    <row r="6" s="23" customFormat="1" ht="42" customHeight="1" spans="1:7">
      <c r="A6" s="49" t="s">
        <v>159</v>
      </c>
      <c r="B6" s="50" t="s">
        <v>160</v>
      </c>
      <c r="C6" s="50" t="s">
        <v>161</v>
      </c>
      <c r="D6" s="51">
        <v>2290402</v>
      </c>
      <c r="E6" s="51" t="s">
        <v>157</v>
      </c>
      <c r="F6" s="52">
        <v>20.300742</v>
      </c>
      <c r="G6" s="51" t="s">
        <v>158</v>
      </c>
    </row>
    <row r="7" s="23" customFormat="1" ht="42" customHeight="1" spans="1:7">
      <c r="A7" s="49" t="s">
        <v>162</v>
      </c>
      <c r="B7" s="50" t="s">
        <v>155</v>
      </c>
      <c r="C7" s="50" t="s">
        <v>163</v>
      </c>
      <c r="D7" s="51">
        <v>2290402</v>
      </c>
      <c r="E7" s="51" t="s">
        <v>157</v>
      </c>
      <c r="F7" s="52">
        <v>4979.699258</v>
      </c>
      <c r="G7" s="51" t="s">
        <v>158</v>
      </c>
    </row>
    <row r="8" s="23" customFormat="1" ht="42" customHeight="1" spans="1:7">
      <c r="A8" s="45">
        <v>2</v>
      </c>
      <c r="B8" s="46" t="s">
        <v>155</v>
      </c>
      <c r="C8" s="46" t="s">
        <v>164</v>
      </c>
      <c r="D8" s="47">
        <v>2290402</v>
      </c>
      <c r="E8" s="47" t="s">
        <v>157</v>
      </c>
      <c r="F8" s="48">
        <v>1585</v>
      </c>
      <c r="G8" s="47" t="s">
        <v>158</v>
      </c>
    </row>
    <row r="9" s="23" customFormat="1" ht="42" customHeight="1" spans="1:7">
      <c r="A9" s="49" t="s">
        <v>165</v>
      </c>
      <c r="B9" s="50" t="s">
        <v>160</v>
      </c>
      <c r="C9" s="50" t="s">
        <v>166</v>
      </c>
      <c r="D9" s="51">
        <v>2290402</v>
      </c>
      <c r="E9" s="51" t="s">
        <v>157</v>
      </c>
      <c r="F9" s="52">
        <v>13.785</v>
      </c>
      <c r="G9" s="51" t="s">
        <v>158</v>
      </c>
    </row>
    <row r="10" s="24" customFormat="1" ht="42" customHeight="1" spans="1:8">
      <c r="A10" s="49" t="s">
        <v>167</v>
      </c>
      <c r="B10" s="50" t="s">
        <v>160</v>
      </c>
      <c r="C10" s="50" t="s">
        <v>168</v>
      </c>
      <c r="D10" s="51">
        <v>2290402</v>
      </c>
      <c r="E10" s="51" t="s">
        <v>157</v>
      </c>
      <c r="F10" s="52">
        <v>28.210877</v>
      </c>
      <c r="G10" s="51" t="s">
        <v>158</v>
      </c>
      <c r="H10" s="30"/>
    </row>
    <row r="11" s="25" customFormat="1" ht="42" customHeight="1" spans="1:8">
      <c r="A11" s="49" t="s">
        <v>169</v>
      </c>
      <c r="B11" s="50" t="s">
        <v>155</v>
      </c>
      <c r="C11" s="50" t="s">
        <v>170</v>
      </c>
      <c r="D11" s="51">
        <v>2290402</v>
      </c>
      <c r="E11" s="51" t="s">
        <v>157</v>
      </c>
      <c r="F11" s="52">
        <v>1040.55617</v>
      </c>
      <c r="G11" s="51" t="s">
        <v>158</v>
      </c>
      <c r="H11" s="33"/>
    </row>
    <row r="12" s="25" customFormat="1" ht="42" customHeight="1" spans="1:8">
      <c r="A12" s="49" t="s">
        <v>171</v>
      </c>
      <c r="B12" s="50" t="s">
        <v>155</v>
      </c>
      <c r="C12" s="50" t="s">
        <v>172</v>
      </c>
      <c r="D12" s="51">
        <v>2290402</v>
      </c>
      <c r="E12" s="51" t="s">
        <v>157</v>
      </c>
      <c r="F12" s="52">
        <v>502.447953</v>
      </c>
      <c r="G12" s="51" t="s">
        <v>158</v>
      </c>
      <c r="H12" s="33"/>
    </row>
    <row r="13" s="24" customFormat="1" ht="42" customHeight="1" spans="1:8">
      <c r="A13" s="45">
        <v>3</v>
      </c>
      <c r="B13" s="46" t="s">
        <v>155</v>
      </c>
      <c r="C13" s="46" t="s">
        <v>173</v>
      </c>
      <c r="D13" s="47">
        <v>2290402</v>
      </c>
      <c r="E13" s="47" t="s">
        <v>157</v>
      </c>
      <c r="F13" s="48">
        <v>690</v>
      </c>
      <c r="G13" s="47" t="s">
        <v>158</v>
      </c>
      <c r="H13" s="30"/>
    </row>
    <row r="14" s="23" customFormat="1" ht="42" customHeight="1" spans="1:7">
      <c r="A14" s="49" t="s">
        <v>174</v>
      </c>
      <c r="B14" s="50" t="s">
        <v>160</v>
      </c>
      <c r="C14" s="50" t="s">
        <v>175</v>
      </c>
      <c r="D14" s="51">
        <v>2290402</v>
      </c>
      <c r="E14" s="51" t="s">
        <v>157</v>
      </c>
      <c r="F14" s="52">
        <v>673.202857</v>
      </c>
      <c r="G14" s="51" t="s">
        <v>158</v>
      </c>
    </row>
    <row r="15" s="26" customFormat="1" ht="42" customHeight="1" spans="1:8">
      <c r="A15" s="49" t="s">
        <v>176</v>
      </c>
      <c r="B15" s="50" t="s">
        <v>160</v>
      </c>
      <c r="C15" s="50" t="s">
        <v>177</v>
      </c>
      <c r="D15" s="51">
        <v>2290402</v>
      </c>
      <c r="E15" s="51" t="s">
        <v>157</v>
      </c>
      <c r="F15" s="52">
        <v>14.067143</v>
      </c>
      <c r="G15" s="51" t="s">
        <v>158</v>
      </c>
      <c r="H15" s="30"/>
    </row>
    <row r="16" s="26" customFormat="1" ht="42" customHeight="1" spans="1:8">
      <c r="A16" s="49" t="s">
        <v>178</v>
      </c>
      <c r="B16" s="50" t="s">
        <v>160</v>
      </c>
      <c r="C16" s="50" t="s">
        <v>179</v>
      </c>
      <c r="D16" s="51">
        <v>2290402</v>
      </c>
      <c r="E16" s="51" t="s">
        <v>157</v>
      </c>
      <c r="F16" s="52">
        <v>2.73</v>
      </c>
      <c r="G16" s="51" t="s">
        <v>158</v>
      </c>
      <c r="H16" s="30"/>
    </row>
    <row r="17" s="26" customFormat="1" ht="42" customHeight="1" spans="1:8">
      <c r="A17" s="53" t="s">
        <v>180</v>
      </c>
      <c r="B17" s="46" t="s">
        <v>155</v>
      </c>
      <c r="C17" s="46" t="s">
        <v>181</v>
      </c>
      <c r="D17" s="47">
        <v>2290402</v>
      </c>
      <c r="E17" s="47" t="s">
        <v>157</v>
      </c>
      <c r="F17" s="48">
        <v>2560</v>
      </c>
      <c r="G17" s="47" t="s">
        <v>158</v>
      </c>
      <c r="H17" s="30"/>
    </row>
    <row r="18" s="23" customFormat="1" ht="42" customHeight="1" spans="1:7">
      <c r="A18" s="54" t="s">
        <v>182</v>
      </c>
      <c r="B18" s="50" t="s">
        <v>183</v>
      </c>
      <c r="C18" s="50" t="s">
        <v>184</v>
      </c>
      <c r="D18" s="51">
        <v>2290402</v>
      </c>
      <c r="E18" s="51" t="s">
        <v>157</v>
      </c>
      <c r="F18" s="52">
        <v>820</v>
      </c>
      <c r="G18" s="51" t="s">
        <v>158</v>
      </c>
    </row>
    <row r="19" s="24" customFormat="1" ht="42" customHeight="1" spans="1:8">
      <c r="A19" s="54" t="s">
        <v>185</v>
      </c>
      <c r="B19" s="50" t="s">
        <v>186</v>
      </c>
      <c r="C19" s="50" t="s">
        <v>187</v>
      </c>
      <c r="D19" s="51">
        <v>2290402</v>
      </c>
      <c r="E19" s="51" t="s">
        <v>157</v>
      </c>
      <c r="F19" s="55">
        <v>1740</v>
      </c>
      <c r="G19" s="51" t="s">
        <v>158</v>
      </c>
      <c r="H19" s="30"/>
    </row>
    <row r="20" s="24" customFormat="1" ht="42" customHeight="1" spans="1:8">
      <c r="A20" s="45">
        <v>5</v>
      </c>
      <c r="B20" s="46" t="s">
        <v>186</v>
      </c>
      <c r="C20" s="46" t="s">
        <v>188</v>
      </c>
      <c r="D20" s="47">
        <v>2290402</v>
      </c>
      <c r="E20" s="47" t="s">
        <v>157</v>
      </c>
      <c r="F20" s="48">
        <v>8000</v>
      </c>
      <c r="G20" s="47" t="s">
        <v>158</v>
      </c>
      <c r="H20" s="30"/>
    </row>
    <row r="21" s="25" customFormat="1" ht="42" customHeight="1" spans="1:8">
      <c r="A21" s="49" t="s">
        <v>189</v>
      </c>
      <c r="B21" s="50" t="s">
        <v>186</v>
      </c>
      <c r="C21" s="50" t="s">
        <v>188</v>
      </c>
      <c r="D21" s="51">
        <v>2290402</v>
      </c>
      <c r="E21" s="51" t="s">
        <v>157</v>
      </c>
      <c r="F21" s="55">
        <v>6660</v>
      </c>
      <c r="G21" s="51" t="s">
        <v>158</v>
      </c>
      <c r="H21" s="33"/>
    </row>
    <row r="22" s="23" customFormat="1" ht="42" customHeight="1" spans="1:7">
      <c r="A22" s="49" t="s">
        <v>190</v>
      </c>
      <c r="B22" s="50" t="s">
        <v>186</v>
      </c>
      <c r="C22" s="50" t="s">
        <v>191</v>
      </c>
      <c r="D22" s="51">
        <v>2290402</v>
      </c>
      <c r="E22" s="51" t="s">
        <v>157</v>
      </c>
      <c r="F22" s="52">
        <v>1340</v>
      </c>
      <c r="G22" s="51" t="s">
        <v>158</v>
      </c>
    </row>
    <row r="23" s="23" customFormat="1" ht="42" customHeight="1" spans="1:7">
      <c r="A23" s="45">
        <v>6</v>
      </c>
      <c r="B23" s="46" t="s">
        <v>192</v>
      </c>
      <c r="C23" s="46" t="s">
        <v>193</v>
      </c>
      <c r="D23" s="47">
        <v>2290402</v>
      </c>
      <c r="E23" s="47" t="s">
        <v>157</v>
      </c>
      <c r="F23" s="48">
        <v>8000</v>
      </c>
      <c r="G23" s="47" t="s">
        <v>158</v>
      </c>
    </row>
    <row r="24" s="24" customFormat="1" ht="42" customHeight="1" spans="1:8">
      <c r="A24" s="45">
        <v>7</v>
      </c>
      <c r="B24" s="56" t="s">
        <v>194</v>
      </c>
      <c r="C24" s="56" t="s">
        <v>195</v>
      </c>
      <c r="D24" s="47">
        <v>2290402</v>
      </c>
      <c r="E24" s="47" t="s">
        <v>157</v>
      </c>
      <c r="F24" s="48">
        <v>14050</v>
      </c>
      <c r="G24" s="47" t="s">
        <v>158</v>
      </c>
      <c r="H24" s="30"/>
    </row>
    <row r="25" s="23" customFormat="1" ht="42" customHeight="1" spans="1:7">
      <c r="A25" s="45">
        <v>8</v>
      </c>
      <c r="B25" s="46" t="s">
        <v>196</v>
      </c>
      <c r="C25" s="46" t="s">
        <v>197</v>
      </c>
      <c r="D25" s="47">
        <v>2290402</v>
      </c>
      <c r="E25" s="47" t="s">
        <v>157</v>
      </c>
      <c r="F25" s="48">
        <v>6000</v>
      </c>
      <c r="G25" s="47" t="s">
        <v>158</v>
      </c>
    </row>
    <row r="26" s="23" customFormat="1" ht="42" customHeight="1" spans="1:7">
      <c r="A26" s="45">
        <v>9</v>
      </c>
      <c r="B26" s="46" t="s">
        <v>198</v>
      </c>
      <c r="C26" s="46" t="s">
        <v>199</v>
      </c>
      <c r="D26" s="47">
        <v>2290402</v>
      </c>
      <c r="E26" s="47" t="s">
        <v>157</v>
      </c>
      <c r="F26" s="48">
        <v>24200</v>
      </c>
      <c r="G26" s="47" t="s">
        <v>158</v>
      </c>
    </row>
    <row r="27" s="26" customFormat="1" ht="42" customHeight="1" spans="1:8">
      <c r="A27" s="49" t="s">
        <v>200</v>
      </c>
      <c r="B27" s="50" t="s">
        <v>198</v>
      </c>
      <c r="C27" s="50" t="s">
        <v>201</v>
      </c>
      <c r="D27" s="51">
        <v>2290402</v>
      </c>
      <c r="E27" s="51" t="s">
        <v>157</v>
      </c>
      <c r="F27" s="52">
        <v>4500</v>
      </c>
      <c r="G27" s="51" t="s">
        <v>158</v>
      </c>
      <c r="H27" s="30"/>
    </row>
    <row r="28" s="26" customFormat="1" ht="42" customHeight="1" spans="1:8">
      <c r="A28" s="49" t="s">
        <v>202</v>
      </c>
      <c r="B28" s="50" t="s">
        <v>198</v>
      </c>
      <c r="C28" s="50" t="s">
        <v>203</v>
      </c>
      <c r="D28" s="51">
        <v>2290402</v>
      </c>
      <c r="E28" s="51" t="s">
        <v>157</v>
      </c>
      <c r="F28" s="52">
        <v>600</v>
      </c>
      <c r="G28" s="51" t="s">
        <v>158</v>
      </c>
      <c r="H28" s="30"/>
    </row>
    <row r="29" s="26" customFormat="1" ht="42" customHeight="1" spans="1:8">
      <c r="A29" s="49" t="s">
        <v>204</v>
      </c>
      <c r="B29" s="50" t="s">
        <v>198</v>
      </c>
      <c r="C29" s="50" t="s">
        <v>205</v>
      </c>
      <c r="D29" s="51">
        <v>2290402</v>
      </c>
      <c r="E29" s="51" t="s">
        <v>157</v>
      </c>
      <c r="F29" s="52">
        <v>19100</v>
      </c>
      <c r="G29" s="51" t="s">
        <v>158</v>
      </c>
      <c r="H29" s="30"/>
    </row>
    <row r="30" s="23" customFormat="1" ht="42" customHeight="1" spans="1:7">
      <c r="A30" s="53" t="s">
        <v>206</v>
      </c>
      <c r="B30" s="57" t="s">
        <v>198</v>
      </c>
      <c r="C30" s="57" t="s">
        <v>207</v>
      </c>
      <c r="D30" s="47">
        <v>2290402</v>
      </c>
      <c r="E30" s="47" t="s">
        <v>157</v>
      </c>
      <c r="F30" s="48">
        <v>11520</v>
      </c>
      <c r="G30" s="47" t="s">
        <v>158</v>
      </c>
    </row>
    <row r="31" s="24" customFormat="1" ht="42" customHeight="1" spans="1:8">
      <c r="A31" s="54" t="s">
        <v>208</v>
      </c>
      <c r="B31" s="50" t="s">
        <v>198</v>
      </c>
      <c r="C31" s="50" t="s">
        <v>209</v>
      </c>
      <c r="D31" s="51">
        <v>2290402</v>
      </c>
      <c r="E31" s="51" t="s">
        <v>157</v>
      </c>
      <c r="F31" s="52">
        <v>11520</v>
      </c>
      <c r="G31" s="51" t="s">
        <v>158</v>
      </c>
      <c r="H31" s="30"/>
    </row>
    <row r="32" s="24" customFormat="1" ht="42" customHeight="1" spans="1:8">
      <c r="A32" s="45">
        <v>11</v>
      </c>
      <c r="B32" s="46" t="s">
        <v>210</v>
      </c>
      <c r="C32" s="46" t="s">
        <v>211</v>
      </c>
      <c r="D32" s="47">
        <v>2290402</v>
      </c>
      <c r="E32" s="47" t="s">
        <v>157</v>
      </c>
      <c r="F32" s="48">
        <v>1500</v>
      </c>
      <c r="G32" s="47" t="s">
        <v>158</v>
      </c>
      <c r="H32" s="30"/>
    </row>
    <row r="33" s="24" customFormat="1" ht="42" customHeight="1" spans="1:8">
      <c r="A33" s="49" t="s">
        <v>212</v>
      </c>
      <c r="B33" s="50" t="s">
        <v>213</v>
      </c>
      <c r="C33" s="50" t="s">
        <v>214</v>
      </c>
      <c r="D33" s="51">
        <v>2290402</v>
      </c>
      <c r="E33" s="51" t="s">
        <v>157</v>
      </c>
      <c r="F33" s="52">
        <v>1500</v>
      </c>
      <c r="G33" s="51" t="s">
        <v>158</v>
      </c>
      <c r="H33" s="58"/>
    </row>
    <row r="34" s="24" customFormat="1" ht="42" customHeight="1" spans="1:8">
      <c r="A34" s="45">
        <v>12</v>
      </c>
      <c r="B34" s="46" t="s">
        <v>215</v>
      </c>
      <c r="C34" s="46" t="s">
        <v>216</v>
      </c>
      <c r="D34" s="47">
        <v>2290402</v>
      </c>
      <c r="E34" s="47" t="s">
        <v>157</v>
      </c>
      <c r="F34" s="48">
        <v>2000</v>
      </c>
      <c r="G34" s="47" t="s">
        <v>158</v>
      </c>
      <c r="H34" s="30"/>
    </row>
    <row r="35" s="24" customFormat="1" ht="42" customHeight="1" spans="1:8">
      <c r="A35" s="59" t="s">
        <v>217</v>
      </c>
      <c r="B35" s="57" t="s">
        <v>215</v>
      </c>
      <c r="C35" s="57" t="s">
        <v>218</v>
      </c>
      <c r="D35" s="47">
        <v>2290402</v>
      </c>
      <c r="E35" s="47" t="s">
        <v>157</v>
      </c>
      <c r="F35" s="48">
        <v>4000</v>
      </c>
      <c r="G35" s="47" t="s">
        <v>158</v>
      </c>
      <c r="H35" s="30"/>
    </row>
    <row r="36" s="27" customFormat="1" ht="42" customHeight="1" spans="1:8">
      <c r="A36" s="49" t="s">
        <v>219</v>
      </c>
      <c r="B36" s="50" t="s">
        <v>215</v>
      </c>
      <c r="C36" s="50" t="s">
        <v>220</v>
      </c>
      <c r="D36" s="51">
        <v>2290402</v>
      </c>
      <c r="E36" s="51" t="s">
        <v>157</v>
      </c>
      <c r="F36" s="52">
        <v>2400</v>
      </c>
      <c r="G36" s="51" t="s">
        <v>158</v>
      </c>
      <c r="H36" s="33"/>
    </row>
    <row r="37" s="27" customFormat="1" ht="42" customHeight="1" spans="1:8">
      <c r="A37" s="49" t="s">
        <v>221</v>
      </c>
      <c r="B37" s="50" t="s">
        <v>215</v>
      </c>
      <c r="C37" s="50" t="s">
        <v>222</v>
      </c>
      <c r="D37" s="51">
        <v>2290402</v>
      </c>
      <c r="E37" s="51" t="s">
        <v>157</v>
      </c>
      <c r="F37" s="52">
        <v>1600</v>
      </c>
      <c r="G37" s="51" t="s">
        <v>158</v>
      </c>
      <c r="H37" s="33"/>
    </row>
    <row r="38" s="27" customFormat="1" ht="42" customHeight="1" spans="1:8">
      <c r="A38" s="45">
        <v>14</v>
      </c>
      <c r="B38" s="46" t="s">
        <v>223</v>
      </c>
      <c r="C38" s="46" t="s">
        <v>224</v>
      </c>
      <c r="D38" s="47">
        <v>2290402</v>
      </c>
      <c r="E38" s="47" t="s">
        <v>157</v>
      </c>
      <c r="F38" s="48">
        <v>800</v>
      </c>
      <c r="G38" s="47" t="s">
        <v>158</v>
      </c>
      <c r="H38" s="33"/>
    </row>
    <row r="39" s="27" customFormat="1" ht="42" customHeight="1" spans="1:8">
      <c r="A39" s="49" t="s">
        <v>225</v>
      </c>
      <c r="B39" s="50" t="s">
        <v>226</v>
      </c>
      <c r="C39" s="50" t="s">
        <v>227</v>
      </c>
      <c r="D39" s="51">
        <v>2290402</v>
      </c>
      <c r="E39" s="51" t="s">
        <v>157</v>
      </c>
      <c r="F39" s="52">
        <v>17.294879</v>
      </c>
      <c r="G39" s="51" t="s">
        <v>158</v>
      </c>
      <c r="H39" s="33"/>
    </row>
    <row r="40" s="26" customFormat="1" ht="42" customHeight="1" spans="1:8">
      <c r="A40" s="49" t="s">
        <v>228</v>
      </c>
      <c r="B40" s="50" t="s">
        <v>229</v>
      </c>
      <c r="C40" s="50" t="s">
        <v>230</v>
      </c>
      <c r="D40" s="51">
        <v>2290402</v>
      </c>
      <c r="E40" s="51" t="s">
        <v>157</v>
      </c>
      <c r="F40" s="52">
        <v>22.417343</v>
      </c>
      <c r="G40" s="51" t="s">
        <v>158</v>
      </c>
      <c r="H40" s="30"/>
    </row>
    <row r="41" s="26" customFormat="1" ht="42" customHeight="1" spans="1:8">
      <c r="A41" s="49" t="s">
        <v>231</v>
      </c>
      <c r="B41" s="50" t="s">
        <v>232</v>
      </c>
      <c r="C41" s="50" t="s">
        <v>233</v>
      </c>
      <c r="D41" s="51">
        <v>2290402</v>
      </c>
      <c r="E41" s="51" t="s">
        <v>157</v>
      </c>
      <c r="F41" s="52">
        <v>145.593195</v>
      </c>
      <c r="G41" s="51" t="s">
        <v>158</v>
      </c>
      <c r="H41" s="30"/>
    </row>
    <row r="42" s="26" customFormat="1" ht="42" customHeight="1" spans="1:8">
      <c r="A42" s="49" t="s">
        <v>234</v>
      </c>
      <c r="B42" s="50" t="s">
        <v>235</v>
      </c>
      <c r="C42" s="50" t="s">
        <v>236</v>
      </c>
      <c r="D42" s="51">
        <v>2290402</v>
      </c>
      <c r="E42" s="51" t="s">
        <v>157</v>
      </c>
      <c r="F42" s="52">
        <v>480</v>
      </c>
      <c r="G42" s="51" t="s">
        <v>158</v>
      </c>
      <c r="H42" s="30"/>
    </row>
    <row r="43" s="26" customFormat="1" ht="42" customHeight="1" spans="1:8">
      <c r="A43" s="49" t="s">
        <v>237</v>
      </c>
      <c r="B43" s="50" t="s">
        <v>238</v>
      </c>
      <c r="C43" s="50" t="s">
        <v>239</v>
      </c>
      <c r="D43" s="51">
        <v>2290402</v>
      </c>
      <c r="E43" s="51" t="s">
        <v>157</v>
      </c>
      <c r="F43" s="52">
        <v>52.606705</v>
      </c>
      <c r="G43" s="51" t="s">
        <v>158</v>
      </c>
      <c r="H43" s="30"/>
    </row>
    <row r="44" s="26" customFormat="1" ht="42" customHeight="1" spans="1:8">
      <c r="A44" s="49" t="s">
        <v>240</v>
      </c>
      <c r="B44" s="50" t="s">
        <v>241</v>
      </c>
      <c r="C44" s="50" t="s">
        <v>242</v>
      </c>
      <c r="D44" s="51">
        <v>2290402</v>
      </c>
      <c r="E44" s="51" t="s">
        <v>157</v>
      </c>
      <c r="F44" s="52">
        <v>40.752213</v>
      </c>
      <c r="G44" s="51" t="s">
        <v>158</v>
      </c>
      <c r="H44" s="30"/>
    </row>
    <row r="45" s="27" customFormat="1" ht="42" customHeight="1" spans="1:8">
      <c r="A45" s="49" t="s">
        <v>243</v>
      </c>
      <c r="B45" s="50" t="s">
        <v>241</v>
      </c>
      <c r="C45" s="50" t="s">
        <v>244</v>
      </c>
      <c r="D45" s="51">
        <v>2290402</v>
      </c>
      <c r="E45" s="51" t="s">
        <v>157</v>
      </c>
      <c r="F45" s="52">
        <v>41.335665</v>
      </c>
      <c r="G45" s="51" t="s">
        <v>158</v>
      </c>
      <c r="H45" s="33"/>
    </row>
    <row r="46" s="28" customFormat="1" ht="42" customHeight="1" spans="1:8">
      <c r="A46" s="53" t="s">
        <v>245</v>
      </c>
      <c r="B46" s="57" t="s">
        <v>246</v>
      </c>
      <c r="C46" s="57" t="s">
        <v>247</v>
      </c>
      <c r="D46" s="47">
        <v>2290402</v>
      </c>
      <c r="E46" s="47" t="s">
        <v>157</v>
      </c>
      <c r="F46" s="48">
        <v>17000</v>
      </c>
      <c r="G46" s="47" t="s">
        <v>158</v>
      </c>
      <c r="H46" s="31"/>
    </row>
    <row r="47" s="26" customFormat="1" ht="42" customHeight="1" spans="1:8">
      <c r="A47" s="54" t="s">
        <v>248</v>
      </c>
      <c r="B47" s="50" t="s">
        <v>249</v>
      </c>
      <c r="C47" s="50" t="s">
        <v>250</v>
      </c>
      <c r="D47" s="51">
        <v>2290402</v>
      </c>
      <c r="E47" s="51" t="s">
        <v>157</v>
      </c>
      <c r="F47" s="52">
        <v>210</v>
      </c>
      <c r="G47" s="51" t="s">
        <v>158</v>
      </c>
      <c r="H47" s="30"/>
    </row>
    <row r="48" s="26" customFormat="1" ht="42" customHeight="1" spans="1:8">
      <c r="A48" s="54" t="s">
        <v>251</v>
      </c>
      <c r="B48" s="50" t="s">
        <v>249</v>
      </c>
      <c r="C48" s="50" t="s">
        <v>252</v>
      </c>
      <c r="D48" s="51">
        <v>2290402</v>
      </c>
      <c r="E48" s="51" t="s">
        <v>157</v>
      </c>
      <c r="F48" s="52">
        <v>10200</v>
      </c>
      <c r="G48" s="51" t="s">
        <v>158</v>
      </c>
      <c r="H48" s="30"/>
    </row>
    <row r="49" s="23" customFormat="1" ht="42" customHeight="1" spans="1:7">
      <c r="A49" s="54" t="s">
        <v>253</v>
      </c>
      <c r="B49" s="50" t="s">
        <v>249</v>
      </c>
      <c r="C49" s="50" t="s">
        <v>254</v>
      </c>
      <c r="D49" s="51">
        <v>2290402</v>
      </c>
      <c r="E49" s="51" t="s">
        <v>157</v>
      </c>
      <c r="F49" s="52">
        <v>6590</v>
      </c>
      <c r="G49" s="51" t="s">
        <v>158</v>
      </c>
    </row>
    <row r="50" s="29" customFormat="1" ht="42" customHeight="1" spans="1:8">
      <c r="A50" s="59" t="s">
        <v>255</v>
      </c>
      <c r="B50" s="57" t="s">
        <v>256</v>
      </c>
      <c r="C50" s="57" t="s">
        <v>257</v>
      </c>
      <c r="D50" s="47">
        <v>2290402</v>
      </c>
      <c r="E50" s="47" t="s">
        <v>157</v>
      </c>
      <c r="F50" s="48">
        <v>2000</v>
      </c>
      <c r="G50" s="47" t="s">
        <v>158</v>
      </c>
      <c r="H50" s="23"/>
    </row>
    <row r="51" s="26" customFormat="1" ht="42" customHeight="1" spans="1:8">
      <c r="A51" s="53" t="s">
        <v>258</v>
      </c>
      <c r="B51" s="57" t="s">
        <v>256</v>
      </c>
      <c r="C51" s="57" t="s">
        <v>259</v>
      </c>
      <c r="D51" s="47">
        <v>2290402</v>
      </c>
      <c r="E51" s="47" t="s">
        <v>157</v>
      </c>
      <c r="F51" s="48">
        <v>13000</v>
      </c>
      <c r="G51" s="47" t="s">
        <v>158</v>
      </c>
      <c r="H51" s="30"/>
    </row>
    <row r="52" s="26" customFormat="1" ht="42" customHeight="1" spans="1:8">
      <c r="A52" s="54" t="s">
        <v>260</v>
      </c>
      <c r="B52" s="50" t="s">
        <v>256</v>
      </c>
      <c r="C52" s="50" t="s">
        <v>261</v>
      </c>
      <c r="D52" s="51">
        <v>2290402</v>
      </c>
      <c r="E52" s="51" t="s">
        <v>157</v>
      </c>
      <c r="F52" s="52">
        <v>12885</v>
      </c>
      <c r="G52" s="51" t="s">
        <v>158</v>
      </c>
      <c r="H52" s="30"/>
    </row>
    <row r="53" s="26" customFormat="1" ht="42" customHeight="1" spans="1:8">
      <c r="A53" s="54" t="s">
        <v>262</v>
      </c>
      <c r="B53" s="50" t="s">
        <v>256</v>
      </c>
      <c r="C53" s="50" t="s">
        <v>263</v>
      </c>
      <c r="D53" s="51">
        <v>2290402</v>
      </c>
      <c r="E53" s="51" t="s">
        <v>157</v>
      </c>
      <c r="F53" s="52">
        <v>115</v>
      </c>
      <c r="G53" s="51" t="s">
        <v>158</v>
      </c>
      <c r="H53" s="30"/>
    </row>
    <row r="54" s="26" customFormat="1" ht="42" customHeight="1" spans="1:8">
      <c r="A54" s="45">
        <v>18</v>
      </c>
      <c r="B54" s="46" t="s">
        <v>256</v>
      </c>
      <c r="C54" s="46" t="s">
        <v>264</v>
      </c>
      <c r="D54" s="47">
        <v>2290402</v>
      </c>
      <c r="E54" s="47" t="s">
        <v>157</v>
      </c>
      <c r="F54" s="48">
        <v>2680</v>
      </c>
      <c r="G54" s="47" t="s">
        <v>158</v>
      </c>
      <c r="H54" s="30"/>
    </row>
    <row r="55" s="26" customFormat="1" ht="42" customHeight="1" spans="1:8">
      <c r="A55" s="49" t="s">
        <v>265</v>
      </c>
      <c r="B55" s="50" t="s">
        <v>256</v>
      </c>
      <c r="C55" s="50" t="s">
        <v>266</v>
      </c>
      <c r="D55" s="51">
        <v>2290402</v>
      </c>
      <c r="E55" s="51" t="s">
        <v>157</v>
      </c>
      <c r="F55" s="52">
        <v>68.732097</v>
      </c>
      <c r="G55" s="51" t="s">
        <v>158</v>
      </c>
      <c r="H55" s="30"/>
    </row>
    <row r="56" s="26" customFormat="1" ht="42" customHeight="1" spans="1:8">
      <c r="A56" s="49" t="s">
        <v>267</v>
      </c>
      <c r="B56" s="50" t="s">
        <v>256</v>
      </c>
      <c r="C56" s="50" t="s">
        <v>268</v>
      </c>
      <c r="D56" s="51">
        <v>2290402</v>
      </c>
      <c r="E56" s="51" t="s">
        <v>157</v>
      </c>
      <c r="F56" s="52">
        <v>323.031818</v>
      </c>
      <c r="G56" s="51" t="s">
        <v>158</v>
      </c>
      <c r="H56" s="30"/>
    </row>
    <row r="57" s="26" customFormat="1" ht="42" customHeight="1" spans="1:8">
      <c r="A57" s="49" t="s">
        <v>269</v>
      </c>
      <c r="B57" s="50" t="s">
        <v>256</v>
      </c>
      <c r="C57" s="50" t="s">
        <v>270</v>
      </c>
      <c r="D57" s="51">
        <v>2290402</v>
      </c>
      <c r="E57" s="51" t="s">
        <v>157</v>
      </c>
      <c r="F57" s="52">
        <v>397.5</v>
      </c>
      <c r="G57" s="51" t="s">
        <v>158</v>
      </c>
      <c r="H57" s="30"/>
    </row>
    <row r="58" s="26" customFormat="1" ht="42" customHeight="1" spans="1:8">
      <c r="A58" s="49" t="s">
        <v>271</v>
      </c>
      <c r="B58" s="50" t="s">
        <v>272</v>
      </c>
      <c r="C58" s="50" t="s">
        <v>273</v>
      </c>
      <c r="D58" s="51">
        <v>2290402</v>
      </c>
      <c r="E58" s="51" t="s">
        <v>157</v>
      </c>
      <c r="F58" s="52">
        <v>1256.877754</v>
      </c>
      <c r="G58" s="51" t="s">
        <v>158</v>
      </c>
      <c r="H58" s="30"/>
    </row>
    <row r="59" s="26" customFormat="1" ht="42" customHeight="1" spans="1:8">
      <c r="A59" s="49" t="s">
        <v>274</v>
      </c>
      <c r="B59" s="50" t="s">
        <v>272</v>
      </c>
      <c r="C59" s="50" t="s">
        <v>275</v>
      </c>
      <c r="D59" s="51">
        <v>2290402</v>
      </c>
      <c r="E59" s="51" t="s">
        <v>157</v>
      </c>
      <c r="F59" s="52">
        <v>602.858331</v>
      </c>
      <c r="G59" s="51" t="s">
        <v>158</v>
      </c>
      <c r="H59" s="30"/>
    </row>
    <row r="60" s="26" customFormat="1" ht="42" customHeight="1" spans="1:8">
      <c r="A60" s="49" t="s">
        <v>276</v>
      </c>
      <c r="B60" s="50" t="s">
        <v>272</v>
      </c>
      <c r="C60" s="50" t="s">
        <v>277</v>
      </c>
      <c r="D60" s="51">
        <v>2290402</v>
      </c>
      <c r="E60" s="51" t="s">
        <v>157</v>
      </c>
      <c r="F60" s="52">
        <v>31</v>
      </c>
      <c r="G60" s="51" t="s">
        <v>158</v>
      </c>
      <c r="H60" s="30"/>
    </row>
    <row r="61" s="26" customFormat="1" ht="42" customHeight="1" spans="1:8">
      <c r="A61" s="45">
        <v>19</v>
      </c>
      <c r="B61" s="46" t="s">
        <v>256</v>
      </c>
      <c r="C61" s="46" t="s">
        <v>278</v>
      </c>
      <c r="D61" s="47">
        <v>2290402</v>
      </c>
      <c r="E61" s="47" t="s">
        <v>157</v>
      </c>
      <c r="F61" s="48">
        <v>10000</v>
      </c>
      <c r="G61" s="47" t="s">
        <v>158</v>
      </c>
      <c r="H61" s="30"/>
    </row>
    <row r="62" s="26" customFormat="1" ht="42" customHeight="1" spans="1:8">
      <c r="A62" s="49" t="s">
        <v>279</v>
      </c>
      <c r="B62" s="50" t="s">
        <v>256</v>
      </c>
      <c r="C62" s="50" t="s">
        <v>280</v>
      </c>
      <c r="D62" s="51">
        <v>2290402</v>
      </c>
      <c r="E62" s="51" t="s">
        <v>157</v>
      </c>
      <c r="F62" s="52">
        <v>60.045186</v>
      </c>
      <c r="G62" s="51" t="s">
        <v>158</v>
      </c>
      <c r="H62" s="30"/>
    </row>
    <row r="63" s="26" customFormat="1" ht="42" customHeight="1" spans="1:8">
      <c r="A63" s="49" t="s">
        <v>281</v>
      </c>
      <c r="B63" s="50" t="s">
        <v>256</v>
      </c>
      <c r="C63" s="50" t="s">
        <v>282</v>
      </c>
      <c r="D63" s="51">
        <v>2290402</v>
      </c>
      <c r="E63" s="51" t="s">
        <v>157</v>
      </c>
      <c r="F63" s="52">
        <v>855.831361</v>
      </c>
      <c r="G63" s="51" t="s">
        <v>158</v>
      </c>
      <c r="H63" s="30"/>
    </row>
    <row r="64" s="30" customFormat="1" ht="42" customHeight="1" spans="1:7">
      <c r="A64" s="49" t="s">
        <v>283</v>
      </c>
      <c r="B64" s="50" t="s">
        <v>256</v>
      </c>
      <c r="C64" s="50" t="s">
        <v>284</v>
      </c>
      <c r="D64" s="51">
        <v>2290402</v>
      </c>
      <c r="E64" s="51" t="s">
        <v>157</v>
      </c>
      <c r="F64" s="52">
        <v>59.295</v>
      </c>
      <c r="G64" s="51" t="s">
        <v>158</v>
      </c>
    </row>
    <row r="65" s="26" customFormat="1" ht="42" customHeight="1" spans="1:7">
      <c r="A65" s="49" t="s">
        <v>285</v>
      </c>
      <c r="B65" s="50" t="s">
        <v>256</v>
      </c>
      <c r="C65" s="50" t="s">
        <v>286</v>
      </c>
      <c r="D65" s="51">
        <v>2290402</v>
      </c>
      <c r="E65" s="51" t="s">
        <v>157</v>
      </c>
      <c r="F65" s="52">
        <v>361.0448</v>
      </c>
      <c r="G65" s="51" t="s">
        <v>158</v>
      </c>
    </row>
    <row r="66" ht="42" customHeight="1" spans="1:7">
      <c r="A66" s="49" t="s">
        <v>287</v>
      </c>
      <c r="B66" s="50" t="s">
        <v>256</v>
      </c>
      <c r="C66" s="50" t="s">
        <v>288</v>
      </c>
      <c r="D66" s="51">
        <v>2290402</v>
      </c>
      <c r="E66" s="51" t="s">
        <v>157</v>
      </c>
      <c r="F66" s="52">
        <v>4469.723265</v>
      </c>
      <c r="G66" s="51" t="s">
        <v>158</v>
      </c>
    </row>
    <row r="67" ht="42" customHeight="1" spans="1:7">
      <c r="A67" s="49" t="s">
        <v>289</v>
      </c>
      <c r="B67" s="50" t="s">
        <v>290</v>
      </c>
      <c r="C67" s="50" t="s">
        <v>291</v>
      </c>
      <c r="D67" s="51">
        <v>2290402</v>
      </c>
      <c r="E67" s="51" t="s">
        <v>157</v>
      </c>
      <c r="F67" s="52">
        <v>77.258601</v>
      </c>
      <c r="G67" s="51" t="s">
        <v>158</v>
      </c>
    </row>
    <row r="68" ht="42" customHeight="1" spans="1:7">
      <c r="A68" s="49" t="s">
        <v>292</v>
      </c>
      <c r="B68" s="50" t="s">
        <v>290</v>
      </c>
      <c r="C68" s="50" t="s">
        <v>293</v>
      </c>
      <c r="D68" s="51">
        <v>2290402</v>
      </c>
      <c r="E68" s="51" t="s">
        <v>157</v>
      </c>
      <c r="F68" s="52">
        <v>6</v>
      </c>
      <c r="G68" s="51" t="s">
        <v>158</v>
      </c>
    </row>
    <row r="69" ht="42" customHeight="1" spans="1:7">
      <c r="A69" s="49" t="s">
        <v>294</v>
      </c>
      <c r="B69" s="50" t="s">
        <v>295</v>
      </c>
      <c r="C69" s="50" t="s">
        <v>296</v>
      </c>
      <c r="D69" s="51">
        <v>2290402</v>
      </c>
      <c r="E69" s="51" t="s">
        <v>157</v>
      </c>
      <c r="F69" s="52">
        <v>600</v>
      </c>
      <c r="G69" s="51" t="s">
        <v>158</v>
      </c>
    </row>
    <row r="70" ht="42" customHeight="1" spans="1:7">
      <c r="A70" s="49" t="s">
        <v>297</v>
      </c>
      <c r="B70" s="50" t="s">
        <v>272</v>
      </c>
      <c r="C70" s="50" t="s">
        <v>298</v>
      </c>
      <c r="D70" s="51">
        <v>2290402</v>
      </c>
      <c r="E70" s="51" t="s">
        <v>157</v>
      </c>
      <c r="F70" s="52">
        <v>2232.073154</v>
      </c>
      <c r="G70" s="51" t="s">
        <v>158</v>
      </c>
    </row>
    <row r="71" ht="42" customHeight="1" spans="1:7">
      <c r="A71" s="49" t="s">
        <v>299</v>
      </c>
      <c r="B71" s="50" t="s">
        <v>272</v>
      </c>
      <c r="C71" s="50" t="s">
        <v>300</v>
      </c>
      <c r="D71" s="51">
        <v>2290402</v>
      </c>
      <c r="E71" s="51" t="s">
        <v>157</v>
      </c>
      <c r="F71" s="52">
        <v>1278.728633</v>
      </c>
      <c r="G71" s="51" t="s">
        <v>158</v>
      </c>
    </row>
    <row r="72" s="31" customFormat="1" ht="42" customHeight="1" spans="1:7">
      <c r="A72" s="53" t="s">
        <v>301</v>
      </c>
      <c r="B72" s="46" t="s">
        <v>256</v>
      </c>
      <c r="C72" s="46" t="s">
        <v>302</v>
      </c>
      <c r="D72" s="47">
        <v>2290402</v>
      </c>
      <c r="E72" s="47" t="s">
        <v>157</v>
      </c>
      <c r="F72" s="48">
        <v>3415</v>
      </c>
      <c r="G72" s="47" t="s">
        <v>158</v>
      </c>
    </row>
    <row r="73" ht="42" customHeight="1" spans="1:7">
      <c r="A73" s="54" t="s">
        <v>303</v>
      </c>
      <c r="B73" s="50" t="s">
        <v>304</v>
      </c>
      <c r="C73" s="50" t="s">
        <v>305</v>
      </c>
      <c r="D73" s="51">
        <v>2290402</v>
      </c>
      <c r="E73" s="51" t="s">
        <v>157</v>
      </c>
      <c r="F73" s="52">
        <v>3415</v>
      </c>
      <c r="G73" s="51" t="s">
        <v>158</v>
      </c>
    </row>
    <row r="74" ht="42" customHeight="1" spans="1:7">
      <c r="A74" s="45">
        <v>21</v>
      </c>
      <c r="B74" s="56" t="s">
        <v>183</v>
      </c>
      <c r="C74" s="56" t="s">
        <v>306</v>
      </c>
      <c r="D74" s="60">
        <v>2140104</v>
      </c>
      <c r="E74" s="61" t="s">
        <v>307</v>
      </c>
      <c r="F74" s="48">
        <v>4000</v>
      </c>
      <c r="G74" s="62" t="s">
        <v>308</v>
      </c>
    </row>
    <row r="75" ht="42" customHeight="1" spans="1:7">
      <c r="A75" s="49" t="s">
        <v>309</v>
      </c>
      <c r="B75" s="63" t="s">
        <v>183</v>
      </c>
      <c r="C75" s="64" t="s">
        <v>310</v>
      </c>
      <c r="D75" s="65">
        <v>2140104</v>
      </c>
      <c r="E75" s="63" t="s">
        <v>307</v>
      </c>
      <c r="F75" s="52">
        <v>724.356685</v>
      </c>
      <c r="G75" s="66" t="s">
        <v>308</v>
      </c>
    </row>
    <row r="76" ht="42" customHeight="1" spans="1:7">
      <c r="A76" s="49" t="s">
        <v>311</v>
      </c>
      <c r="B76" s="63" t="s">
        <v>183</v>
      </c>
      <c r="C76" s="64" t="s">
        <v>312</v>
      </c>
      <c r="D76" s="65">
        <v>2140104</v>
      </c>
      <c r="E76" s="63" t="s">
        <v>307</v>
      </c>
      <c r="F76" s="52">
        <v>75.643315</v>
      </c>
      <c r="G76" s="66" t="s">
        <v>308</v>
      </c>
    </row>
    <row r="77" ht="42" customHeight="1" spans="1:7">
      <c r="A77" s="49" t="s">
        <v>313</v>
      </c>
      <c r="B77" s="63" t="s">
        <v>183</v>
      </c>
      <c r="C77" s="64" t="s">
        <v>314</v>
      </c>
      <c r="D77" s="65">
        <v>2140104</v>
      </c>
      <c r="E77" s="63" t="s">
        <v>307</v>
      </c>
      <c r="F77" s="52">
        <v>86</v>
      </c>
      <c r="G77" s="66" t="s">
        <v>308</v>
      </c>
    </row>
    <row r="78" ht="42" customHeight="1" spans="1:7">
      <c r="A78" s="49" t="s">
        <v>315</v>
      </c>
      <c r="B78" s="63" t="s">
        <v>272</v>
      </c>
      <c r="C78" s="64" t="s">
        <v>316</v>
      </c>
      <c r="D78" s="65">
        <v>2140104</v>
      </c>
      <c r="E78" s="63" t="s">
        <v>307</v>
      </c>
      <c r="F78" s="52">
        <v>3114</v>
      </c>
      <c r="G78" s="66" t="s">
        <v>308</v>
      </c>
    </row>
    <row r="79" ht="42" customHeight="1" spans="1:7">
      <c r="A79" s="45" t="s">
        <v>317</v>
      </c>
      <c r="B79" s="56" t="s">
        <v>215</v>
      </c>
      <c r="C79" s="56" t="s">
        <v>318</v>
      </c>
      <c r="D79" s="60">
        <v>2050202</v>
      </c>
      <c r="E79" s="61" t="s">
        <v>319</v>
      </c>
      <c r="F79" s="48">
        <v>4000</v>
      </c>
      <c r="G79" s="62" t="s">
        <v>308</v>
      </c>
    </row>
    <row r="80" s="32" customFormat="1" ht="42" customHeight="1" spans="1:7">
      <c r="A80" s="67" t="s">
        <v>320</v>
      </c>
      <c r="B80" s="68"/>
      <c r="C80" s="68"/>
      <c r="D80" s="68"/>
      <c r="E80" s="69"/>
      <c r="F80" s="70">
        <f>SUM(F5,F8,F13,F17,F20,F23:F26,F30,F32,F34:F35,F38,F46,F50:F51,F54,F61,F72,F74,F79)</f>
        <v>146000</v>
      </c>
      <c r="G80" s="71"/>
    </row>
  </sheetData>
  <mergeCells count="2">
    <mergeCell ref="A2:G2"/>
    <mergeCell ref="A80:E80"/>
  </mergeCells>
  <printOptions horizontalCentered="1"/>
  <pageMargins left="0.550694444444444" right="0.550694444444444" top="0.708333333333333" bottom="0.590277777777778" header="0.511805555555556" footer="0.314583333333333"/>
  <pageSetup paperSize="9" scale="72" fitToHeight="0" orientation="landscape" useFirstPageNumber="1" horizontalDpi="600"/>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16"/>
  <sheetViews>
    <sheetView topLeftCell="A7" workbookViewId="0">
      <selection activeCell="B15" sqref="B15"/>
    </sheetView>
  </sheetViews>
  <sheetFormatPr defaultColWidth="9" defaultRowHeight="15" outlineLevelCol="6"/>
  <cols>
    <col min="1" max="1" width="10.25" style="1" customWidth="1"/>
    <col min="2" max="2" width="51.125" style="1" customWidth="1"/>
    <col min="3" max="3" width="42.75" style="1" customWidth="1"/>
    <col min="4" max="4" width="12.75" style="1" customWidth="1"/>
    <col min="5" max="5" width="33.375" style="2" customWidth="1"/>
    <col min="6" max="6" width="12.875" style="3" customWidth="1"/>
    <col min="7" max="7" width="15.125" style="2" customWidth="1"/>
  </cols>
  <sheetData>
    <row r="1" ht="24" customHeight="1" spans="1:2">
      <c r="A1" s="4" t="s">
        <v>321</v>
      </c>
      <c r="B1" s="4"/>
    </row>
    <row r="2" ht="23" customHeight="1" spans="1:7">
      <c r="A2" s="5" t="s">
        <v>322</v>
      </c>
      <c r="B2" s="5"/>
      <c r="C2" s="5"/>
      <c r="D2" s="5"/>
      <c r="E2" s="5"/>
      <c r="F2" s="5"/>
      <c r="G2" s="5"/>
    </row>
    <row r="3" ht="17" customHeight="1" spans="1:7">
      <c r="A3" s="6"/>
      <c r="B3" s="6"/>
      <c r="C3" s="6"/>
      <c r="D3" s="6"/>
      <c r="E3" s="7"/>
      <c r="F3" s="6"/>
      <c r="G3" s="8" t="s">
        <v>2</v>
      </c>
    </row>
    <row r="4" ht="27" customHeight="1" spans="1:7">
      <c r="A4" s="9" t="s">
        <v>149</v>
      </c>
      <c r="B4" s="9" t="s">
        <v>323</v>
      </c>
      <c r="C4" s="9" t="s">
        <v>324</v>
      </c>
      <c r="D4" s="9" t="s">
        <v>152</v>
      </c>
      <c r="E4" s="9" t="s">
        <v>99</v>
      </c>
      <c r="F4" s="9" t="s">
        <v>325</v>
      </c>
      <c r="G4" s="9" t="s">
        <v>154</v>
      </c>
    </row>
    <row r="5" customHeight="1" spans="1:7">
      <c r="A5" s="10"/>
      <c r="B5" s="10"/>
      <c r="C5" s="10"/>
      <c r="D5" s="10"/>
      <c r="E5" s="10"/>
      <c r="F5" s="10"/>
      <c r="G5" s="10"/>
    </row>
    <row r="6" ht="44" customHeight="1" spans="1:7">
      <c r="A6" s="11">
        <v>1</v>
      </c>
      <c r="B6" s="12" t="s">
        <v>326</v>
      </c>
      <c r="C6" s="13" t="s">
        <v>327</v>
      </c>
      <c r="D6" s="14">
        <v>2310301</v>
      </c>
      <c r="E6" s="14" t="s">
        <v>328</v>
      </c>
      <c r="F6" s="15">
        <v>3859</v>
      </c>
      <c r="G6" s="16" t="s">
        <v>308</v>
      </c>
    </row>
    <row r="7" ht="78" customHeight="1" spans="1:7">
      <c r="A7" s="14">
        <v>2</v>
      </c>
      <c r="B7" s="17" t="s">
        <v>329</v>
      </c>
      <c r="C7" s="13" t="s">
        <v>330</v>
      </c>
      <c r="D7" s="14">
        <v>2310301</v>
      </c>
      <c r="E7" s="14" t="s">
        <v>328</v>
      </c>
      <c r="F7" s="15">
        <v>17648</v>
      </c>
      <c r="G7" s="16" t="s">
        <v>308</v>
      </c>
    </row>
    <row r="8" ht="46" customHeight="1" spans="1:7">
      <c r="A8" s="11">
        <v>3</v>
      </c>
      <c r="B8" s="12" t="s">
        <v>331</v>
      </c>
      <c r="C8" s="13" t="s">
        <v>332</v>
      </c>
      <c r="D8" s="14">
        <v>2310301</v>
      </c>
      <c r="E8" s="14" t="s">
        <v>328</v>
      </c>
      <c r="F8" s="15">
        <v>2997</v>
      </c>
      <c r="G8" s="16" t="s">
        <v>308</v>
      </c>
    </row>
    <row r="9" ht="48" customHeight="1" spans="1:7">
      <c r="A9" s="14">
        <v>4</v>
      </c>
      <c r="B9" s="17" t="s">
        <v>333</v>
      </c>
      <c r="C9" s="13" t="s">
        <v>334</v>
      </c>
      <c r="D9" s="14">
        <v>2310301</v>
      </c>
      <c r="E9" s="14" t="s">
        <v>328</v>
      </c>
      <c r="F9" s="15">
        <v>2640</v>
      </c>
      <c r="G9" s="16" t="s">
        <v>308</v>
      </c>
    </row>
    <row r="10" ht="60" customHeight="1" spans="1:7">
      <c r="A10" s="14">
        <v>5</v>
      </c>
      <c r="B10" s="17" t="s">
        <v>335</v>
      </c>
      <c r="C10" s="13" t="s">
        <v>336</v>
      </c>
      <c r="D10" s="14">
        <v>2310411</v>
      </c>
      <c r="E10" s="14" t="s">
        <v>337</v>
      </c>
      <c r="F10" s="15">
        <v>1660</v>
      </c>
      <c r="G10" s="16" t="s">
        <v>338</v>
      </c>
    </row>
    <row r="11" ht="42" customHeight="1" spans="1:7">
      <c r="A11" s="11">
        <v>6</v>
      </c>
      <c r="B11" s="12" t="s">
        <v>339</v>
      </c>
      <c r="C11" s="13" t="s">
        <v>340</v>
      </c>
      <c r="D11" s="14">
        <v>2310301</v>
      </c>
      <c r="E11" s="14" t="s">
        <v>328</v>
      </c>
      <c r="F11" s="15">
        <v>1470</v>
      </c>
      <c r="G11" s="16" t="s">
        <v>308</v>
      </c>
    </row>
    <row r="12" ht="57" customHeight="1" spans="1:7">
      <c r="A12" s="14">
        <v>7</v>
      </c>
      <c r="B12" s="17" t="s">
        <v>341</v>
      </c>
      <c r="C12" s="13" t="s">
        <v>342</v>
      </c>
      <c r="D12" s="14">
        <v>2310411</v>
      </c>
      <c r="E12" s="14" t="s">
        <v>337</v>
      </c>
      <c r="F12" s="15">
        <v>940</v>
      </c>
      <c r="G12" s="16" t="s">
        <v>338</v>
      </c>
    </row>
    <row r="13" ht="44" customHeight="1" spans="1:7">
      <c r="A13" s="14">
        <v>8</v>
      </c>
      <c r="B13" s="17" t="s">
        <v>343</v>
      </c>
      <c r="C13" s="13" t="s">
        <v>344</v>
      </c>
      <c r="D13" s="14">
        <v>2310431</v>
      </c>
      <c r="E13" s="14" t="s">
        <v>345</v>
      </c>
      <c r="F13" s="15">
        <v>12000</v>
      </c>
      <c r="G13" s="16" t="s">
        <v>338</v>
      </c>
    </row>
    <row r="14" ht="45" customHeight="1" spans="1:7">
      <c r="A14" s="14">
        <v>9</v>
      </c>
      <c r="B14" s="17" t="s">
        <v>346</v>
      </c>
      <c r="C14" s="13" t="s">
        <v>347</v>
      </c>
      <c r="D14" s="14">
        <v>2310301</v>
      </c>
      <c r="E14" s="14" t="s">
        <v>328</v>
      </c>
      <c r="F14" s="15">
        <v>3599</v>
      </c>
      <c r="G14" s="16" t="s">
        <v>308</v>
      </c>
    </row>
    <row r="15" ht="95" customHeight="1" spans="1:7">
      <c r="A15" s="14">
        <v>10</v>
      </c>
      <c r="B15" s="17" t="s">
        <v>348</v>
      </c>
      <c r="C15" s="13" t="s">
        <v>349</v>
      </c>
      <c r="D15" s="14">
        <v>2310411</v>
      </c>
      <c r="E15" s="14" t="s">
        <v>337</v>
      </c>
      <c r="F15" s="15">
        <v>2300</v>
      </c>
      <c r="G15" s="16" t="s">
        <v>338</v>
      </c>
    </row>
    <row r="16" ht="33" customHeight="1" spans="1:7">
      <c r="A16" s="18" t="s">
        <v>320</v>
      </c>
      <c r="B16" s="19"/>
      <c r="C16" s="19"/>
      <c r="D16" s="19"/>
      <c r="E16" s="20"/>
      <c r="F16" s="21">
        <f>SUM(F6:F15)</f>
        <v>49113</v>
      </c>
      <c r="G16" s="16"/>
    </row>
  </sheetData>
  <mergeCells count="9">
    <mergeCell ref="A2:G2"/>
    <mergeCell ref="A16:E16"/>
    <mergeCell ref="A4:A5"/>
    <mergeCell ref="B4:B5"/>
    <mergeCell ref="C4:C5"/>
    <mergeCell ref="D4:D5"/>
    <mergeCell ref="E4:E5"/>
    <mergeCell ref="F4:F5"/>
    <mergeCell ref="G4:G5"/>
  </mergeCells>
  <printOptions horizontalCentered="1"/>
  <pageMargins left="0.708333333333333" right="0.432638888888889" top="0.393055555555556" bottom="0.196527777777778" header="0.236111111111111" footer="0.118055555555556"/>
  <pageSetup paperSize="9" scale="7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y</Company>
  <Application>Microsoft Excel</Application>
  <HeadingPairs>
    <vt:vector size="2" baseType="variant">
      <vt:variant>
        <vt:lpstr>工作表</vt:lpstr>
      </vt:variant>
      <vt:variant>
        <vt:i4>9</vt:i4>
      </vt:variant>
    </vt:vector>
  </HeadingPairs>
  <TitlesOfParts>
    <vt:vector size="9" baseType="lpstr">
      <vt:lpstr>一般收入</vt:lpstr>
      <vt:lpstr>一般支出</vt:lpstr>
      <vt:lpstr>基金收入</vt:lpstr>
      <vt:lpstr>基金支出</vt:lpstr>
      <vt:lpstr>国资收入</vt:lpstr>
      <vt:lpstr>国资支出</vt:lpstr>
      <vt:lpstr>社保基金</vt:lpstr>
      <vt:lpstr>新增债</vt:lpstr>
      <vt:lpstr>再融资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苏红志</cp:lastModifiedBy>
  <cp:revision>1</cp:revision>
  <dcterms:created xsi:type="dcterms:W3CDTF">2002-11-13T08:17:00Z</dcterms:created>
  <cp:lastPrinted>2019-12-31T13:51:00Z</cp:lastPrinted>
  <dcterms:modified xsi:type="dcterms:W3CDTF">2024-01-08T00:07:06Z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F8D15731C44E4029A3F7952DFA8B801C_13</vt:lpwstr>
  </property>
</Properties>
</file>